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autoCompressPictures="0"/>
  <bookViews>
    <workbookView xWindow="0" yWindow="-460" windowWidth="38400" windowHeight="21600" tabRatio="719"/>
  </bookViews>
  <sheets>
    <sheet name="Anleitung" sheetId="11" r:id="rId1"/>
    <sheet name="Reinigungsturnus" sheetId="16" r:id="rId2"/>
    <sheet name="SVS Glas" sheetId="17" r:id="rId3"/>
    <sheet name="Aufmaß Wirtschaftsschule" sheetId="25" r:id="rId4"/>
    <sheet name="Aufmaß Dreifachturnhalle" sheetId="24" r:id="rId5"/>
    <sheet name="Aufmaß Oskar Maria Graf Gym." sheetId="23" r:id="rId6"/>
    <sheet name="Mensa und Erweiterungsbau Oskar" sheetId="26" r:id="rId7"/>
    <sheet name="Kalkulation Glasreinigung" sheetId="13" r:id="rId8"/>
    <sheet name="Preisblatt " sheetId="10" r:id="rId9"/>
  </sheets>
  <definedNames>
    <definedName name="_xlnm._FilterDatabase" localSheetId="7" hidden="1">'Kalkulation Glasreinigung'!$C$9:$K$9</definedName>
    <definedName name="_xlnm.Print_Area" localSheetId="2">'SVS Glas'!$A$1:$H$64</definedName>
    <definedName name="_xlnm.Print_Titles" localSheetId="5">'Aufmaß Oskar Maria Graf Gym.'!$A:$F,'Aufmaß Oskar Maria Graf Gym.'!$1:$4</definedName>
    <definedName name="_xlnm.Print_Titles" localSheetId="3">'Aufmaß Wirtschaftsschule'!$7:$8</definedName>
    <definedName name="_xlnm.Print_Titles" localSheetId="7">'Kalkulation Glasreinigung'!$8:$9</definedName>
    <definedName name="_xlnm.Print_Titles" localSheetId="2">'SVS Glas'!$9:$9</definedName>
    <definedName name="RT">Reinigungsturnus!$A$5:$A$19</definedName>
    <definedName name="Z_9F022A53_C572_B444_AEA2_F72CEF04B0CA_.wvu.PrintArea" localSheetId="2" hidden="1">'SVS Glas'!$A$1:$H$64</definedName>
    <definedName name="Z_9F022A53_C572_B444_AEA2_F72CEF04B0CA_.wvu.PrintTitles" localSheetId="2" hidden="1">'SVS Glas'!$9:$9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" i="13" l="1"/>
  <c r="J13" i="13"/>
  <c r="F59" i="26"/>
  <c r="N35" i="25"/>
  <c r="N176" i="25"/>
  <c r="N87" i="25"/>
  <c r="N178" i="25"/>
  <c r="N125" i="25"/>
  <c r="N180" i="25"/>
  <c r="N168" i="25"/>
  <c r="N182" i="25"/>
  <c r="N188" i="25"/>
  <c r="M35" i="25"/>
  <c r="M176" i="25"/>
  <c r="M87" i="25"/>
  <c r="M178" i="25"/>
  <c r="M125" i="25"/>
  <c r="M180" i="25"/>
  <c r="M168" i="25"/>
  <c r="M182" i="25"/>
  <c r="M188" i="25"/>
  <c r="L35" i="25"/>
  <c r="L176" i="25"/>
  <c r="L87" i="25"/>
  <c r="L178" i="25"/>
  <c r="L125" i="25"/>
  <c r="L180" i="25"/>
  <c r="L168" i="25"/>
  <c r="L182" i="25"/>
  <c r="L188" i="25"/>
  <c r="K35" i="25"/>
  <c r="K176" i="25"/>
  <c r="K87" i="25"/>
  <c r="K178" i="25"/>
  <c r="K125" i="25"/>
  <c r="K180" i="25"/>
  <c r="K168" i="25"/>
  <c r="K182" i="25"/>
  <c r="K188" i="25"/>
  <c r="J35" i="25"/>
  <c r="J176" i="25"/>
  <c r="J87" i="25"/>
  <c r="J178" i="25"/>
  <c r="J125" i="25"/>
  <c r="J180" i="25"/>
  <c r="J168" i="25"/>
  <c r="J182" i="25"/>
  <c r="J188" i="25"/>
  <c r="I35" i="25"/>
  <c r="I176" i="25"/>
  <c r="I87" i="25"/>
  <c r="I178" i="25"/>
  <c r="I125" i="25"/>
  <c r="I180" i="25"/>
  <c r="I168" i="25"/>
  <c r="I182" i="25"/>
  <c r="I188" i="25"/>
  <c r="H35" i="25"/>
  <c r="H176" i="25"/>
  <c r="H87" i="25"/>
  <c r="H178" i="25"/>
  <c r="H125" i="25"/>
  <c r="H180" i="25"/>
  <c r="H168" i="25"/>
  <c r="H182" i="25"/>
  <c r="H188" i="25"/>
  <c r="F35" i="25"/>
  <c r="F176" i="25"/>
  <c r="F87" i="25"/>
  <c r="F178" i="25"/>
  <c r="F125" i="25"/>
  <c r="F180" i="25"/>
  <c r="F168" i="25"/>
  <c r="F182" i="25"/>
  <c r="F188" i="25"/>
  <c r="E35" i="25"/>
  <c r="E176" i="25"/>
  <c r="E87" i="25"/>
  <c r="E178" i="25"/>
  <c r="E125" i="25"/>
  <c r="E180" i="25"/>
  <c r="E168" i="25"/>
  <c r="E182" i="25"/>
  <c r="E188" i="25"/>
  <c r="D35" i="25"/>
  <c r="D176" i="25"/>
  <c r="D87" i="25"/>
  <c r="D178" i="25"/>
  <c r="D125" i="25"/>
  <c r="D180" i="25"/>
  <c r="D168" i="25"/>
  <c r="D182" i="25"/>
  <c r="D188" i="25"/>
  <c r="C35" i="25"/>
  <c r="C176" i="25"/>
  <c r="C87" i="25"/>
  <c r="C178" i="25"/>
  <c r="C125" i="25"/>
  <c r="C180" i="25"/>
  <c r="C168" i="25"/>
  <c r="C182" i="25"/>
  <c r="C188" i="25"/>
  <c r="G176" i="25"/>
  <c r="C34" i="24"/>
  <c r="C67" i="24"/>
  <c r="C75" i="24"/>
  <c r="C77" i="24"/>
  <c r="C81" i="24"/>
  <c r="F196" i="23"/>
  <c r="F195" i="23"/>
  <c r="F193" i="23"/>
  <c r="H13" i="13"/>
  <c r="J10" i="13"/>
  <c r="J11" i="13"/>
  <c r="J12" i="13"/>
  <c r="E13" i="17"/>
  <c r="E14" i="17"/>
  <c r="E15" i="17"/>
  <c r="E16" i="17"/>
  <c r="E17" i="17"/>
  <c r="E18" i="17"/>
  <c r="E20" i="17"/>
  <c r="E21" i="17"/>
  <c r="E22" i="17"/>
  <c r="E23" i="17"/>
  <c r="E24" i="17"/>
  <c r="E25" i="17"/>
  <c r="E26" i="17"/>
  <c r="E28" i="17"/>
  <c r="E29" i="17"/>
  <c r="E30" i="17"/>
  <c r="E31" i="17"/>
  <c r="E32" i="17"/>
  <c r="E33" i="17"/>
  <c r="E35" i="17"/>
  <c r="E36" i="17"/>
  <c r="E37" i="17"/>
  <c r="E38" i="17"/>
  <c r="E39" i="17"/>
  <c r="E40" i="17"/>
  <c r="E42" i="17"/>
  <c r="E43" i="17"/>
  <c r="E44" i="17"/>
  <c r="E45" i="17"/>
  <c r="E46" i="17"/>
  <c r="E47" i="17"/>
  <c r="E48" i="17"/>
  <c r="E49" i="17"/>
  <c r="E51" i="17"/>
  <c r="H48" i="17"/>
  <c r="H49" i="17"/>
  <c r="H51" i="17"/>
  <c r="E62" i="17"/>
  <c r="L10" i="13"/>
  <c r="K10" i="13"/>
  <c r="L11" i="13"/>
  <c r="K11" i="13"/>
  <c r="L12" i="13"/>
  <c r="K12" i="13"/>
  <c r="H17" i="17"/>
  <c r="H18" i="17"/>
  <c r="G18" i="17"/>
  <c r="G25" i="17"/>
  <c r="H25" i="17"/>
  <c r="H26" i="17"/>
  <c r="H47" i="17"/>
  <c r="B10" i="10"/>
  <c r="H13" i="17"/>
  <c r="H14" i="17"/>
  <c r="H20" i="17"/>
  <c r="H21" i="17"/>
  <c r="H22" i="17"/>
  <c r="H23" i="17"/>
  <c r="H24" i="17"/>
  <c r="H28" i="17"/>
  <c r="H29" i="17"/>
  <c r="H30" i="17"/>
  <c r="H31" i="17"/>
  <c r="H32" i="17"/>
  <c r="H33" i="17"/>
  <c r="H35" i="17"/>
  <c r="H36" i="17"/>
  <c r="H37" i="17"/>
  <c r="H38" i="17"/>
  <c r="H39" i="17"/>
  <c r="H40" i="17"/>
  <c r="H42" i="17"/>
  <c r="H43" i="17"/>
  <c r="H44" i="17"/>
  <c r="H45" i="17"/>
  <c r="H46" i="17"/>
  <c r="C10" i="10"/>
  <c r="D46" i="17"/>
  <c r="D18" i="17"/>
  <c r="D25" i="17"/>
  <c r="D26" i="17"/>
  <c r="D47" i="17"/>
  <c r="D49" i="17"/>
  <c r="D51" i="17"/>
  <c r="C11" i="10"/>
  <c r="G53" i="17"/>
  <c r="D53" i="17"/>
  <c r="G26" i="17"/>
  <c r="G33" i="17"/>
  <c r="G40" i="17"/>
  <c r="G46" i="17"/>
  <c r="G47" i="17"/>
  <c r="G49" i="17"/>
  <c r="G51" i="17"/>
  <c r="D33" i="17"/>
  <c r="D40" i="17"/>
  <c r="C12" i="10"/>
  <c r="C14" i="10"/>
  <c r="C16" i="10"/>
  <c r="B11" i="10"/>
</calcChain>
</file>

<file path=xl/sharedStrings.xml><?xml version="1.0" encoding="utf-8"?>
<sst xmlns="http://schemas.openxmlformats.org/spreadsheetml/2006/main" count="1313" uniqueCount="635">
  <si>
    <t>Objekt:</t>
  </si>
  <si>
    <t>PLZ, Ort</t>
  </si>
  <si>
    <t>Strasse</t>
  </si>
  <si>
    <t>Ansprechpartner:</t>
  </si>
  <si>
    <t>2w</t>
  </si>
  <si>
    <t>3w</t>
  </si>
  <si>
    <t>2,5w</t>
  </si>
  <si>
    <t>5w</t>
  </si>
  <si>
    <t>1w</t>
  </si>
  <si>
    <t>Bedeutung</t>
  </si>
  <si>
    <t>1 x wöchentlich</t>
  </si>
  <si>
    <t>1M</t>
  </si>
  <si>
    <t>1 x monatlich</t>
  </si>
  <si>
    <t>2 x wöchentlich</t>
  </si>
  <si>
    <t>2M</t>
  </si>
  <si>
    <t>2 x monatlich</t>
  </si>
  <si>
    <t>jeden zweiten Tag Mo - Fr               (5 x in zwei Wochen)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</si>
  <si>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</si>
  <si>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</si>
  <si>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</si>
  <si>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</si>
  <si>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</si>
  <si>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</si>
  <si>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</si>
  <si>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</si>
  <si>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</si>
  <si>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</si>
  <si>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</si>
  <si>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</si>
  <si>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>6J</t>
  </si>
  <si>
    <t>6 x jährlich</t>
  </si>
  <si>
    <t>B</t>
  </si>
  <si>
    <t>anbietender Dienstleister :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</si>
  <si>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</si>
  <si>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</si>
  <si>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</si>
  <si>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</si>
  <si>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</si>
  <si>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</si>
  <si>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</si>
  <si>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</si>
  <si>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</si>
  <si>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</si>
  <si>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</si>
  <si>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</si>
  <si>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</si>
  <si>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</si>
  <si>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</si>
  <si>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</si>
  <si>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</si>
  <si>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</si>
  <si>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</si>
  <si>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</si>
  <si>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</si>
  <si>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</si>
  <si>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</si>
  <si>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</si>
  <si>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</si>
  <si>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</si>
  <si>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</si>
  <si>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</si>
  <si>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</si>
  <si>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</si>
  <si>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</si>
  <si>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</si>
  <si>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</si>
  <si>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</si>
  <si>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</si>
  <si>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</si>
  <si>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</si>
  <si>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</si>
  <si>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</si>
  <si>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</si>
  <si>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</si>
  <si>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</si>
  <si>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</si>
  <si>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</si>
  <si>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</si>
  <si>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</si>
  <si>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</si>
  <si>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</si>
  <si>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</si>
  <si>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</si>
  <si>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</si>
  <si>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</si>
  <si>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</si>
  <si>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</si>
  <si>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</si>
  <si>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</si>
  <si>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</si>
  <si>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</si>
  <si>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</si>
  <si>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</si>
  <si>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</si>
  <si>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</si>
  <si>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</si>
  <si>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</si>
  <si>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</si>
  <si>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</si>
  <si>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</si>
  <si>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</si>
  <si>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</si>
  <si>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</si>
  <si>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</si>
  <si>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</si>
  <si>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</si>
  <si>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</si>
  <si>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</si>
  <si>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</si>
  <si>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</si>
  <si>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Gesamtkosten netto</t>
  </si>
  <si>
    <t>Gesamtkosten brutto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</si>
  <si>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</si>
  <si>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</si>
  <si>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</si>
  <si>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</si>
  <si>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</si>
  <si>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</si>
  <si>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</si>
  <si>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</si>
  <si>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</si>
  <si>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</si>
  <si>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</si>
  <si>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</si>
  <si>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</si>
  <si>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</si>
  <si>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4.</t>
  </si>
  <si>
    <t>5.</t>
  </si>
  <si>
    <t>zur Ermittlung der Stundenverrechnungssätze</t>
  </si>
  <si>
    <t>6.</t>
  </si>
  <si>
    <t>m²-Preis Glas mit Rahmen pro m² Reinigung</t>
  </si>
  <si>
    <t>m²-Preis Glas ohne Rahmen pro m² Reinigung</t>
  </si>
  <si>
    <t>Ausschlusskriterien: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</si>
  <si>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</si>
  <si>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</si>
  <si>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</si>
  <si>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</si>
  <si>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</si>
  <si>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</si>
  <si>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SVS Regie Glasreinigung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</si>
  <si>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</si>
  <si>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</si>
  <si>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</si>
  <si>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</si>
  <si>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</si>
  <si>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</si>
  <si>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</si>
  <si>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</si>
  <si>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</si>
  <si>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Personalaufteilung SV - GV</t>
  </si>
  <si>
    <t>Stundenverrechnungssatz an S. u. F.tagen</t>
  </si>
  <si>
    <t>Glasreinigung</t>
  </si>
  <si>
    <t>Kostengesamtübersicht Glasreinigung</t>
  </si>
  <si>
    <t>Turnusangabe</t>
  </si>
  <si>
    <t>Jahresreinigungstage</t>
  </si>
  <si>
    <t>wird der Schreibschutz aufgehoben oder Änderungen an</t>
  </si>
  <si>
    <t>Auf Bestellung</t>
  </si>
  <si>
    <t>Arbeiten auf Bestellung</t>
  </si>
  <si>
    <t>SVS Glas</t>
  </si>
  <si>
    <t xml:space="preserve">P r e i s b l a t t  </t>
  </si>
  <si>
    <t xml:space="preserve">Preisblatt </t>
  </si>
  <si>
    <t>bitte die gelb hinterlegten Zellen  ausfüllen.</t>
  </si>
  <si>
    <t>bitte in die gelb hinterlegten Zellen Ihre Kalkulationswerte</t>
  </si>
  <si>
    <t>Reinigungsart</t>
  </si>
  <si>
    <t>SVS Satz</t>
  </si>
  <si>
    <t>Summe pro Jahr</t>
  </si>
  <si>
    <t xml:space="preserve">Sämtliche Tabellen müssen in Dateiform abgegeben werden und die </t>
  </si>
  <si>
    <t>Kalkulation Glas</t>
  </si>
  <si>
    <t>bitte die gelb hinterlegten Zellen ausfüllen</t>
  </si>
  <si>
    <t>Turnus</t>
  </si>
  <si>
    <t xml:space="preserve">Gebäude </t>
  </si>
  <si>
    <t>Leistungswert pro Stunde</t>
  </si>
  <si>
    <t xml:space="preserve">Preis jhrl. Glasreinigung </t>
  </si>
  <si>
    <t>Std. jhrl. Glasreinigung</t>
  </si>
  <si>
    <t>eintragen</t>
  </si>
  <si>
    <t xml:space="preserve">Preisblätter sind auszudrucken und müssen dem Angebot unterschrieben beigelegt </t>
  </si>
  <si>
    <t>werden.</t>
  </si>
  <si>
    <t>Bedarfspositionen:</t>
  </si>
  <si>
    <t>Die Personalaufteilung muss 100% ergeben!</t>
  </si>
  <si>
    <t>Datum - Stempel  -   rechtsverbindliche  Unterschrift</t>
  </si>
  <si>
    <t>alle Gebäude</t>
  </si>
  <si>
    <t>Gesamtpreis Reinigung</t>
  </si>
  <si>
    <t xml:space="preserve">Kalkulation der Stundenverrechnungssätze </t>
  </si>
  <si>
    <t>Std. Reinigung</t>
  </si>
  <si>
    <t>beidseitig</t>
  </si>
  <si>
    <t>Reinigungsobjekt</t>
  </si>
  <si>
    <t>Summe</t>
  </si>
  <si>
    <t>Gebäude siehe Tabelle</t>
  </si>
  <si>
    <t>Gesamtfläche in Qm pro Jahr einseitig gemessen</t>
  </si>
  <si>
    <t>1j</t>
  </si>
  <si>
    <t>Fläche einseitig  gemessen</t>
  </si>
  <si>
    <t>Fensterflächen</t>
  </si>
  <si>
    <t xml:space="preserve">Nr. </t>
  </si>
  <si>
    <t>Reinigung / Durchführung</t>
  </si>
  <si>
    <t>0,25J</t>
  </si>
  <si>
    <t>in 4 Jahren 1 x Reinigung</t>
  </si>
  <si>
    <t>EG</t>
  </si>
  <si>
    <t>Wirtschaftsschule</t>
  </si>
  <si>
    <t>Dreifachturnhalle</t>
  </si>
  <si>
    <t>Raummaße</t>
  </si>
  <si>
    <t>Glasmaße</t>
  </si>
  <si>
    <t>Haus</t>
  </si>
  <si>
    <t>Ebene</t>
  </si>
  <si>
    <t>RaumNr</t>
  </si>
  <si>
    <t>Raumart</t>
  </si>
  <si>
    <t>Glasart / RG</t>
  </si>
  <si>
    <t>Glasfläche</t>
  </si>
  <si>
    <t>Technikraum</t>
  </si>
  <si>
    <t>-</t>
  </si>
  <si>
    <t>WC Damen</t>
  </si>
  <si>
    <t>Sa</t>
  </si>
  <si>
    <t>WC Lehrer</t>
  </si>
  <si>
    <t>327a</t>
  </si>
  <si>
    <t>Büro</t>
  </si>
  <si>
    <t>Entspannungsraum</t>
  </si>
  <si>
    <t>Medienraum</t>
  </si>
  <si>
    <t>Putzkammer</t>
  </si>
  <si>
    <t>WC Herren</t>
  </si>
  <si>
    <t>Behinderten WC</t>
  </si>
  <si>
    <t>Lehrmittelbücherei</t>
  </si>
  <si>
    <t>304a</t>
  </si>
  <si>
    <t>Schülerzeitung</t>
  </si>
  <si>
    <t>304b</t>
  </si>
  <si>
    <t>SMV Zimmer</t>
  </si>
  <si>
    <t>3-EG</t>
  </si>
  <si>
    <t>Treppenhaus West</t>
  </si>
  <si>
    <t>Ea</t>
  </si>
  <si>
    <t>Flur 3. OG</t>
  </si>
  <si>
    <t>Ei</t>
  </si>
  <si>
    <t>Flur 3. OG Plastikwand</t>
  </si>
  <si>
    <t>Technikraum bei 320</t>
  </si>
  <si>
    <t>K1</t>
  </si>
  <si>
    <t>K2</t>
  </si>
  <si>
    <t>K3</t>
  </si>
  <si>
    <t>K4</t>
  </si>
  <si>
    <t>K5</t>
  </si>
  <si>
    <t>Lehrerzimmer</t>
  </si>
  <si>
    <t>Maditation</t>
  </si>
  <si>
    <t>Klasse 11d</t>
  </si>
  <si>
    <t>Klasse 11b</t>
  </si>
  <si>
    <t>Sauna</t>
  </si>
  <si>
    <t>3-1.UG</t>
  </si>
  <si>
    <t>Treppenhaus Mitte</t>
  </si>
  <si>
    <t>Treppe Aula / Flur</t>
  </si>
  <si>
    <t>Treppenhaus Ost</t>
  </si>
  <si>
    <t>Klasse 11a</t>
  </si>
  <si>
    <t>Klasse 7c</t>
  </si>
  <si>
    <t>Klasse 6d</t>
  </si>
  <si>
    <t>Klasse 6a</t>
  </si>
  <si>
    <t>Klasse 8e</t>
  </si>
  <si>
    <t>Klasse 8c</t>
  </si>
  <si>
    <t>Klasse 7e</t>
  </si>
  <si>
    <t>Klasse 8b</t>
  </si>
  <si>
    <t>Kartenraum bei 234</t>
  </si>
  <si>
    <t>Klasse 7a</t>
  </si>
  <si>
    <t>Klasse 10c</t>
  </si>
  <si>
    <t>Klasse 10a</t>
  </si>
  <si>
    <t>Klasse 6e</t>
  </si>
  <si>
    <t>Klasse 10b</t>
  </si>
  <si>
    <t>Klasse 9a</t>
  </si>
  <si>
    <t>Fremdsprachen</t>
  </si>
  <si>
    <t>Klasse 8d</t>
  </si>
  <si>
    <t>Klasse 11c</t>
  </si>
  <si>
    <t>Klasse 9c</t>
  </si>
  <si>
    <t>Klasse 9b</t>
  </si>
  <si>
    <t>Abstellraum bei 205</t>
  </si>
  <si>
    <t>Zeichensaal 2</t>
  </si>
  <si>
    <t>Vorbereitung Kunsterziehung</t>
  </si>
  <si>
    <t>Zeichensaal 1</t>
  </si>
  <si>
    <t>Tisch und Stuhllager</t>
  </si>
  <si>
    <t>Abstellraum</t>
  </si>
  <si>
    <t>2-EG</t>
  </si>
  <si>
    <t>Fluchttreppe Ost</t>
  </si>
  <si>
    <t>Fluchttreppe West</t>
  </si>
  <si>
    <t>Flur 2.OG</t>
  </si>
  <si>
    <t>Flur 2.OG Plastikwände</t>
  </si>
  <si>
    <t>Klasse 5b</t>
  </si>
  <si>
    <t>Klasse 5b innen Glas</t>
  </si>
  <si>
    <t>Klasse 5c</t>
  </si>
  <si>
    <t>Klasse 5a</t>
  </si>
  <si>
    <t>Klasse 5e</t>
  </si>
  <si>
    <t>Klasse 5d</t>
  </si>
  <si>
    <t>Bibliothek</t>
  </si>
  <si>
    <t>Bibliotehk innen Glas</t>
  </si>
  <si>
    <t>Silentium</t>
  </si>
  <si>
    <t>Lager bei 137</t>
  </si>
  <si>
    <t>Büro Verwaltung</t>
  </si>
  <si>
    <t>Büro Studiendirektorin</t>
  </si>
  <si>
    <t>Büro Schulleiter</t>
  </si>
  <si>
    <t>Büro Sekretariat</t>
  </si>
  <si>
    <t>Büro Erste-Hilfe-Raum</t>
  </si>
  <si>
    <t>Büro Stelvertreter Schulleiter</t>
  </si>
  <si>
    <t>Büro Schülerbücherrei</t>
  </si>
  <si>
    <t>Büro Elternsprechzimmer</t>
  </si>
  <si>
    <t>Kopierraum</t>
  </si>
  <si>
    <t>121/a</t>
  </si>
  <si>
    <t>Archiv 1</t>
  </si>
  <si>
    <t>WC Herren (Lehrer)</t>
  </si>
  <si>
    <t>WC Damen (Lehrer)</t>
  </si>
  <si>
    <t>Erdkunde Sammlungen</t>
  </si>
  <si>
    <t>Hausmeister</t>
  </si>
  <si>
    <t>Klasse 6c</t>
  </si>
  <si>
    <t>Vorbereitung Computer</t>
  </si>
  <si>
    <t>Computerraum</t>
  </si>
  <si>
    <t>Lager bei 106</t>
  </si>
  <si>
    <t>Klasse 6b</t>
  </si>
  <si>
    <t>Klasse 7d</t>
  </si>
  <si>
    <t>Flur 1.OG</t>
  </si>
  <si>
    <t>Flur 1.OG Plastikwände</t>
  </si>
  <si>
    <t>Werken 2</t>
  </si>
  <si>
    <t>Maschienenraum</t>
  </si>
  <si>
    <t>Vorbereitung Werken</t>
  </si>
  <si>
    <t>Werken 1</t>
  </si>
  <si>
    <t>Schulküche</t>
  </si>
  <si>
    <t>Handarbeitsraum</t>
  </si>
  <si>
    <t>Chemielehrsaal 2</t>
  </si>
  <si>
    <t>Chemie Sammlungen</t>
  </si>
  <si>
    <t>Chemie Lehrsaal 1</t>
  </si>
  <si>
    <t>Chemie Kollegstufe</t>
  </si>
  <si>
    <t>Chemieübungssaal</t>
  </si>
  <si>
    <t>Biologie Lehrsaal</t>
  </si>
  <si>
    <t>Biologie Sammlungen</t>
  </si>
  <si>
    <t>Biologie Übungssaal</t>
  </si>
  <si>
    <t>Biologie Kollegstufe</t>
  </si>
  <si>
    <t>Küche</t>
  </si>
  <si>
    <t>Physiklehrsaal 2</t>
  </si>
  <si>
    <t>Phisik Sammlungen</t>
  </si>
  <si>
    <t>Physiklehrsaal 1</t>
  </si>
  <si>
    <t>Physik Übungssaal 2</t>
  </si>
  <si>
    <t>Physik Übungssaal 1</t>
  </si>
  <si>
    <t>Mehrzweckraum</t>
  </si>
  <si>
    <t>Flur EG</t>
  </si>
  <si>
    <t>Flur EG Wellplastikwand</t>
  </si>
  <si>
    <t>Flur EG Plastikwand</t>
  </si>
  <si>
    <t>Aula</t>
  </si>
  <si>
    <t>Aula Bühne</t>
  </si>
  <si>
    <t>Bühne Schminkraum</t>
  </si>
  <si>
    <t>WC hinter Bühne</t>
  </si>
  <si>
    <t>WC / Dusche hinter Bühne</t>
  </si>
  <si>
    <t>Flur hinter Bühne</t>
  </si>
  <si>
    <t>Stahltreppe hinter Bühne</t>
  </si>
  <si>
    <t>Musikraum hinter Bühne</t>
  </si>
  <si>
    <t>Vorbereitung Musik hinter Bühne</t>
  </si>
  <si>
    <t>Konzertraum hinter Bühne</t>
  </si>
  <si>
    <t>1.UG</t>
  </si>
  <si>
    <t>Flur 1.UG</t>
  </si>
  <si>
    <t>U13</t>
  </si>
  <si>
    <t>Gadarobe</t>
  </si>
  <si>
    <t>U20/21</t>
  </si>
  <si>
    <t>Lager</t>
  </si>
  <si>
    <t>U19</t>
  </si>
  <si>
    <t>Lager bei U19</t>
  </si>
  <si>
    <t>Technikraum bei U19</t>
  </si>
  <si>
    <t>Heizraum bei U19</t>
  </si>
  <si>
    <t>U18</t>
  </si>
  <si>
    <t>U17</t>
  </si>
  <si>
    <t>Fundus</t>
  </si>
  <si>
    <t>U16</t>
  </si>
  <si>
    <t>U15</t>
  </si>
  <si>
    <t>U14</t>
  </si>
  <si>
    <t>Werkstadt</t>
  </si>
  <si>
    <t>U11</t>
  </si>
  <si>
    <t>Fotolabor</t>
  </si>
  <si>
    <t>Fotolabor Dunkelkammer 1</t>
  </si>
  <si>
    <t>Fotolabor Dunkelkammer 2</t>
  </si>
  <si>
    <t>Fotolabor Dunkelkammer Vorraum</t>
  </si>
  <si>
    <t>U6</t>
  </si>
  <si>
    <t>WC Vorraum</t>
  </si>
  <si>
    <t>Lager Stahltür</t>
  </si>
  <si>
    <t>Paplager</t>
  </si>
  <si>
    <t>Vorraum von K29</t>
  </si>
  <si>
    <t>K29</t>
  </si>
  <si>
    <t>Heizraum + Lager</t>
  </si>
  <si>
    <t>Getränkelager</t>
  </si>
  <si>
    <t>K33</t>
  </si>
  <si>
    <t>davon innen</t>
  </si>
  <si>
    <t>davon aussen</t>
  </si>
  <si>
    <t>Einteilung der Glasarten in Reinigungsgruppen</t>
  </si>
  <si>
    <t>Reinigungs-gruppe</t>
  </si>
  <si>
    <t>Bezeichnung im Aufmaß</t>
  </si>
  <si>
    <t>Erklärung</t>
  </si>
  <si>
    <t>Einfachglas</t>
  </si>
  <si>
    <t>außen</t>
  </si>
  <si>
    <t>entspricht Einfach- und Isolierverglasung  ( Glas  in der Außenfassade)</t>
  </si>
  <si>
    <t>innen</t>
  </si>
  <si>
    <r>
      <t xml:space="preserve">entspricht Einfach- und Isolierverglasung  ( Glas </t>
    </r>
    <r>
      <rPr>
        <b/>
        <sz val="12"/>
        <rFont val="Times New Roman"/>
        <family val="1"/>
      </rPr>
      <t>nicht</t>
    </r>
    <r>
      <rPr>
        <sz val="10"/>
        <rFont val="Arial"/>
      </rPr>
      <t xml:space="preserve"> in der Außenfassade)</t>
    </r>
  </si>
  <si>
    <t>Da</t>
  </si>
  <si>
    <t>Doppelglas</t>
  </si>
  <si>
    <t>entspricht zwei voneinander getrennte Flügel (Glas in der Außenfassade)</t>
  </si>
  <si>
    <t>Di</t>
  </si>
  <si>
    <r>
      <t>entspricht zwei voneinander getrennte Flügel (Glas</t>
    </r>
    <r>
      <rPr>
        <b/>
        <sz val="12"/>
        <rFont val="Times New Roman"/>
        <family val="1"/>
      </rPr>
      <t xml:space="preserve"> nicht </t>
    </r>
    <r>
      <rPr>
        <sz val="10"/>
        <rFont val="Arial"/>
      </rPr>
      <t>in der Außenfassade)</t>
    </r>
  </si>
  <si>
    <t>Va</t>
  </si>
  <si>
    <t>Verbundglas</t>
  </si>
  <si>
    <t>entspricht zwei miteinander verbundene Flügel (Glas in der Außenfassade)</t>
  </si>
  <si>
    <t>Vi</t>
  </si>
  <si>
    <r>
      <t xml:space="preserve">entspricht zwei miteinander verbundene Flügel (Glas </t>
    </r>
    <r>
      <rPr>
        <b/>
        <sz val="12"/>
        <rFont val="Times New Roman"/>
        <family val="1"/>
      </rPr>
      <t xml:space="preserve">nicht </t>
    </r>
    <r>
      <rPr>
        <sz val="10"/>
        <rFont val="Arial"/>
      </rPr>
      <t>in der Außenfassade)</t>
    </r>
  </si>
  <si>
    <t>Oa</t>
  </si>
  <si>
    <t>Ornamentglas</t>
  </si>
  <si>
    <t>Glas mit strukturierter Oberfläche (Glas in der Außenfassade)</t>
  </si>
  <si>
    <t>Oi</t>
  </si>
  <si>
    <r>
      <t xml:space="preserve">Glas mit strukturierter Oberfläche (Glas </t>
    </r>
    <r>
      <rPr>
        <b/>
        <sz val="12"/>
        <rFont val="Times New Roman"/>
        <family val="1"/>
      </rPr>
      <t>nicht</t>
    </r>
    <r>
      <rPr>
        <sz val="10"/>
        <rFont val="Arial"/>
      </rPr>
      <t xml:space="preserve"> in der Außenfassade)</t>
    </r>
  </si>
  <si>
    <t>Fa</t>
  </si>
  <si>
    <t>Fachglas</t>
  </si>
  <si>
    <t>Karo- oder Sprossenfenster (Glas in der Außenfassade)</t>
  </si>
  <si>
    <t>Fi</t>
  </si>
  <si>
    <r>
      <t xml:space="preserve">Karo- oder Sprossenfenster (Glas </t>
    </r>
    <r>
      <rPr>
        <b/>
        <sz val="12"/>
        <rFont val="Times New Roman"/>
        <family val="1"/>
      </rPr>
      <t xml:space="preserve">nicht </t>
    </r>
    <r>
      <rPr>
        <sz val="10"/>
        <rFont val="Arial"/>
      </rPr>
      <t>in der Außenfassade)</t>
    </r>
  </si>
  <si>
    <t>Sonderglas</t>
  </si>
  <si>
    <t>Glasflächen, die nur mit Zusatzausstattung gereinigt werden können, z.B. Steighilfen, Gerüst, Hebebühne (Glas in der Außenfassade)</t>
  </si>
  <si>
    <t>Si</t>
  </si>
  <si>
    <r>
      <t>Glasflächen, die nur mit Zusatzausstattung gereinigt werden können, z.B. Steighilfen, Gerüst, Hebebühne (Glas</t>
    </r>
    <r>
      <rPr>
        <b/>
        <sz val="12"/>
        <rFont val="Times New Roman"/>
        <family val="1"/>
      </rPr>
      <t xml:space="preserve"> nicht</t>
    </r>
    <r>
      <rPr>
        <sz val="10"/>
        <rFont val="Arial"/>
      </rPr>
      <t xml:space="preserve"> in der Außenfassade)</t>
    </r>
  </si>
  <si>
    <t>Freising</t>
  </si>
  <si>
    <t>SUMME GESAMT</t>
  </si>
  <si>
    <t>Summe 1.OG</t>
  </si>
  <si>
    <t>Summe EG</t>
  </si>
  <si>
    <t>Zusammenstellung</t>
  </si>
  <si>
    <t>Fensterfläche</t>
  </si>
  <si>
    <t>Nutzung</t>
  </si>
  <si>
    <t>R.Nr.</t>
  </si>
  <si>
    <t>Treppen (PVC)</t>
  </si>
  <si>
    <t>Flur (PVC)</t>
  </si>
  <si>
    <t>Umkleide</t>
  </si>
  <si>
    <t>3b</t>
  </si>
  <si>
    <t>Waschraum</t>
  </si>
  <si>
    <t>Lehrerumkleide</t>
  </si>
  <si>
    <t>Sportlehrer</t>
  </si>
  <si>
    <t>3a</t>
  </si>
  <si>
    <t>2b</t>
  </si>
  <si>
    <t>2a</t>
  </si>
  <si>
    <t>1b</t>
  </si>
  <si>
    <t>1a</t>
  </si>
  <si>
    <t>1. Obergeschoß</t>
  </si>
  <si>
    <r>
      <t xml:space="preserve">Verbindungsgang </t>
    </r>
    <r>
      <rPr>
        <sz val="7"/>
        <rFont val="Arial"/>
        <family val="2"/>
      </rPr>
      <t>(PVC)</t>
    </r>
  </si>
  <si>
    <t>WC-Herren</t>
  </si>
  <si>
    <t>WC-Damen</t>
  </si>
  <si>
    <t xml:space="preserve">Hallenwart </t>
  </si>
  <si>
    <t>Putzraum</t>
  </si>
  <si>
    <t>WC</t>
  </si>
  <si>
    <t>Geräteraum</t>
  </si>
  <si>
    <t>Regieraum</t>
  </si>
  <si>
    <t>Konditionsraum</t>
  </si>
  <si>
    <t>Vorraum (PVC)</t>
  </si>
  <si>
    <t>Platzwartraum</t>
  </si>
  <si>
    <t>Erste-Hilfe-Raum</t>
  </si>
  <si>
    <t>Außengeräteraum</t>
  </si>
  <si>
    <t>Sporthalle</t>
  </si>
  <si>
    <t>Erdgeschoß</t>
  </si>
  <si>
    <t>Aufmaß Glas Dreifachturnhalle</t>
  </si>
  <si>
    <t>Glasflächen</t>
  </si>
  <si>
    <t>HNF</t>
  </si>
  <si>
    <t>NNF</t>
  </si>
  <si>
    <t>FF</t>
  </si>
  <si>
    <t>VF</t>
  </si>
  <si>
    <t>Linoleum</t>
  </si>
  <si>
    <t>Teppich</t>
  </si>
  <si>
    <t>Stein</t>
  </si>
  <si>
    <t>Fliesen</t>
  </si>
  <si>
    <t>Parkett</t>
  </si>
  <si>
    <t>Estrich</t>
  </si>
  <si>
    <t>/ PVC</t>
  </si>
  <si>
    <t>Untergeschoß</t>
  </si>
  <si>
    <t>U1</t>
  </si>
  <si>
    <t>Musiksaal</t>
  </si>
  <si>
    <t>U2</t>
  </si>
  <si>
    <t>Nebenraum</t>
  </si>
  <si>
    <t>U3</t>
  </si>
  <si>
    <t>Archiv / Abstellraum</t>
  </si>
  <si>
    <t>U4</t>
  </si>
  <si>
    <t>Werkstatt / HSM</t>
  </si>
  <si>
    <t>U5</t>
  </si>
  <si>
    <t>Keramik</t>
  </si>
  <si>
    <t>Elt. Anschlußraum</t>
  </si>
  <si>
    <t>U7</t>
  </si>
  <si>
    <t>Heizung</t>
  </si>
  <si>
    <t>Kaminraum</t>
  </si>
  <si>
    <t>U8</t>
  </si>
  <si>
    <t>Zählerraum / Abstellr.</t>
  </si>
  <si>
    <t>Müllabwurfschacht</t>
  </si>
  <si>
    <t>Abfallcontainerraum</t>
  </si>
  <si>
    <t>Containeraufzug</t>
  </si>
  <si>
    <t>U9</t>
  </si>
  <si>
    <t>Fahrradkeller / Abstell</t>
  </si>
  <si>
    <t xml:space="preserve">Werkstatt  </t>
  </si>
  <si>
    <t>Theaterarchiv</t>
  </si>
  <si>
    <t>Flur</t>
  </si>
  <si>
    <t>Treppenhaus</t>
  </si>
  <si>
    <t>Erw.</t>
  </si>
  <si>
    <t>Aufzug-Vorraum</t>
  </si>
  <si>
    <t>Aufzug-Masch.Raum</t>
  </si>
  <si>
    <t>Summe UG</t>
  </si>
  <si>
    <t>0.1</t>
  </si>
  <si>
    <t>Lehrergarderobe</t>
  </si>
  <si>
    <t>0.2</t>
  </si>
  <si>
    <t>Stellvertreter</t>
  </si>
  <si>
    <t>0.3</t>
  </si>
  <si>
    <t>Sekretariat</t>
  </si>
  <si>
    <t>Verwaltungsraum</t>
  </si>
  <si>
    <t>0.4</t>
  </si>
  <si>
    <t>Direktor</t>
  </si>
  <si>
    <t>WC-Lehrer</t>
  </si>
  <si>
    <t>WC-Mädchen</t>
  </si>
  <si>
    <t>0.5</t>
  </si>
  <si>
    <t>Lehrmittelraum</t>
  </si>
  <si>
    <t>0.6</t>
  </si>
  <si>
    <t>Elternsprechzimmer</t>
  </si>
  <si>
    <t>0.7</t>
  </si>
  <si>
    <t>Krankenzimmer</t>
  </si>
  <si>
    <t>Vorraum</t>
  </si>
  <si>
    <t>0.8</t>
  </si>
  <si>
    <t>Klasse</t>
  </si>
  <si>
    <t>0.8a</t>
  </si>
  <si>
    <t>0.9</t>
  </si>
  <si>
    <t>0.10</t>
  </si>
  <si>
    <t>0.11</t>
  </si>
  <si>
    <t>0.12</t>
  </si>
  <si>
    <t>WC-Buben</t>
  </si>
  <si>
    <t>0.13</t>
  </si>
  <si>
    <t>0.14</t>
  </si>
  <si>
    <t>0.15</t>
  </si>
  <si>
    <t>0.16</t>
  </si>
  <si>
    <t>0.17</t>
  </si>
  <si>
    <t>Beratungslehrer</t>
  </si>
  <si>
    <t>0.18</t>
  </si>
  <si>
    <t>0.20</t>
  </si>
  <si>
    <t>0.21</t>
  </si>
  <si>
    <t>SMV</t>
  </si>
  <si>
    <t>0.22</t>
  </si>
  <si>
    <t>Pausenverkauf</t>
  </si>
  <si>
    <t xml:space="preserve">Flur </t>
  </si>
  <si>
    <t>Pausenhalle</t>
  </si>
  <si>
    <t>Windfang</t>
  </si>
  <si>
    <t>Treppenhaus (PVC)</t>
  </si>
  <si>
    <t>Vorraum-Aufzug</t>
  </si>
  <si>
    <t>1.1</t>
  </si>
  <si>
    <t>Lehrsaal Biologie</t>
  </si>
  <si>
    <t>1.2</t>
  </si>
  <si>
    <t>Vorbereitung</t>
  </si>
  <si>
    <t>1.3</t>
  </si>
  <si>
    <t>1.4</t>
  </si>
  <si>
    <t>1.5</t>
  </si>
  <si>
    <t>EDV-Raum</t>
  </si>
  <si>
    <t>1.6</t>
  </si>
  <si>
    <t>1.7</t>
  </si>
  <si>
    <t>Übungsfirma</t>
  </si>
  <si>
    <t>1.8</t>
  </si>
  <si>
    <t>1.9</t>
  </si>
  <si>
    <t>Textverarbeitung I</t>
  </si>
  <si>
    <t>1.10</t>
  </si>
  <si>
    <t>1.11</t>
  </si>
  <si>
    <t>1.12</t>
  </si>
  <si>
    <t>Textverarbeitung II</t>
  </si>
  <si>
    <t>1.13</t>
  </si>
  <si>
    <t>1.14</t>
  </si>
  <si>
    <t>1.15</t>
  </si>
  <si>
    <t>Essraum</t>
  </si>
  <si>
    <t>1.16</t>
  </si>
  <si>
    <t>Halle (PVC)</t>
  </si>
  <si>
    <t>2. Obergeschoß</t>
  </si>
  <si>
    <t>2.1</t>
  </si>
  <si>
    <t>2.2</t>
  </si>
  <si>
    <t>2.3</t>
  </si>
  <si>
    <t>2.4</t>
  </si>
  <si>
    <t>2.5</t>
  </si>
  <si>
    <t>2.6</t>
  </si>
  <si>
    <t>2.7</t>
  </si>
  <si>
    <t>Zeichensaal</t>
  </si>
  <si>
    <t>2.8</t>
  </si>
  <si>
    <t>Klasse 1</t>
  </si>
  <si>
    <t>Klasse 2</t>
  </si>
  <si>
    <t>Klasse 3</t>
  </si>
  <si>
    <t>Klasse 4</t>
  </si>
  <si>
    <t>Text 1</t>
  </si>
  <si>
    <t>Text 2</t>
  </si>
  <si>
    <t>Summe 2.OG</t>
  </si>
  <si>
    <t>Aufmaß Gals - Wirtschaftschule Freising</t>
  </si>
  <si>
    <t>Aufmaß Glas - Oskar Maria Graf Gymnasium</t>
  </si>
  <si>
    <t>Glasreinigung / Los 2</t>
  </si>
  <si>
    <t>Die Angebote müssen spätestens bis zum 05.06.2018 um 10 Uhr, vorliegen.</t>
  </si>
  <si>
    <t>Glaßmaße</t>
  </si>
  <si>
    <t>RaumNr.</t>
  </si>
  <si>
    <t>Glasart/RG</t>
  </si>
  <si>
    <t>Erweiterungsbau</t>
  </si>
  <si>
    <t>00.01</t>
  </si>
  <si>
    <t>Foyer</t>
  </si>
  <si>
    <t>00.02</t>
  </si>
  <si>
    <t>Technik</t>
  </si>
  <si>
    <t>00.03</t>
  </si>
  <si>
    <t>00.04</t>
  </si>
  <si>
    <t>00.05</t>
  </si>
  <si>
    <t>00.06</t>
  </si>
  <si>
    <t>00.07</t>
  </si>
  <si>
    <t>Elektroraum</t>
  </si>
  <si>
    <t>Aufzug</t>
  </si>
  <si>
    <t>Treppe Ost</t>
  </si>
  <si>
    <t>Treppe West</t>
  </si>
  <si>
    <t>1. OG</t>
  </si>
  <si>
    <t>01.11</t>
  </si>
  <si>
    <t>Klassenraum 1</t>
  </si>
  <si>
    <t>01.12</t>
  </si>
  <si>
    <t>Klassenraum 2</t>
  </si>
  <si>
    <t>01.13</t>
  </si>
  <si>
    <t>Klassenraum 3</t>
  </si>
  <si>
    <t>01.14</t>
  </si>
  <si>
    <t>Klassenraum 4</t>
  </si>
  <si>
    <t>Balkone</t>
  </si>
  <si>
    <t>Treppe Ost 1.OG</t>
  </si>
  <si>
    <t>Treppe West 1.OG</t>
  </si>
  <si>
    <t>2. OG</t>
  </si>
  <si>
    <t>02.21</t>
  </si>
  <si>
    <t>Klassenraum 5</t>
  </si>
  <si>
    <t>02.22</t>
  </si>
  <si>
    <t>Klassenraum 6</t>
  </si>
  <si>
    <t>02.23</t>
  </si>
  <si>
    <t>Klassenraum 7</t>
  </si>
  <si>
    <t>02.24</t>
  </si>
  <si>
    <t>Klassenraum 8</t>
  </si>
  <si>
    <t>Treppe Ost 2.OG</t>
  </si>
  <si>
    <t>Treppe West 2.OG</t>
  </si>
  <si>
    <t>Mensa</t>
  </si>
  <si>
    <t>UG</t>
  </si>
  <si>
    <t>Technik Heizung/ Elktro</t>
  </si>
  <si>
    <t>Technik Lüftung</t>
  </si>
  <si>
    <t>Speisesaal</t>
  </si>
  <si>
    <t>Aufenthalt</t>
  </si>
  <si>
    <t>Gardrobe</t>
  </si>
  <si>
    <t>Ausgabe</t>
  </si>
  <si>
    <t>Spülküche</t>
  </si>
  <si>
    <t>Lager Kühlzeile</t>
  </si>
  <si>
    <t>Pers. Umkleide</t>
  </si>
  <si>
    <t>Personal WC</t>
  </si>
  <si>
    <t>Vorraum WC Mädchen</t>
  </si>
  <si>
    <t>WC Mädchen</t>
  </si>
  <si>
    <t>Vorraum WC Knaben</t>
  </si>
  <si>
    <t>WCKnaben</t>
  </si>
  <si>
    <t>Aufmaß Glas -  Oskar Maria Graf Gymnasium / Mensa und Erweiterungsbau</t>
  </si>
  <si>
    <t>Oskar Maria Graf Gymnasium / Erweiterungsbau / Mensa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</si>
</sst>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€]#,##0.00;[Red]\-[$€]#,##0.00"/>
    <numFmt numFmtId="165" formatCode="#,##0.00\ [$€-1]"/>
    <numFmt numFmtId="166" formatCode="mmmm\ yy"/>
    <numFmt numFmtId="167" formatCode="&quot;+&quot;\ 0.00%\ &quot;MwSt.&quot;"/>
    <numFmt numFmtId="168" formatCode="#,##0.00\ &quot;€&quot;"/>
    <numFmt numFmtId="169" formatCode="_-* #,##0\ _€_-;\-* #,##0\ _€_-;_-* &quot;-&quot;??\ _€_-;_-@_-"/>
    <numFmt numFmtId="170" formatCode="_-* #,##0.00\ _D_M_-;\-* #,##0.00\ _D_M_-;_-* &quot;-&quot;??\ _D_M_-;_-@_-"/>
  </numFmts>
  <fonts count="47" x14ac:knownFonts="1">
    <font>
      <sz val="1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4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rgb="FF000000"/>
      <name val="Arial"/>
      <family val="2"/>
    </font>
    <font>
      <b/>
      <u/>
      <sz val="16"/>
      <name val="Arial"/>
      <family val="2"/>
    </font>
    <font>
      <b/>
      <sz val="10"/>
      <color rgb="FFFF0000"/>
      <name val="Tahoma"/>
      <family val="2"/>
    </font>
    <font>
      <sz val="8"/>
      <name val="Arial"/>
    </font>
    <font>
      <sz val="14"/>
      <name val="Arial"/>
      <family val="2"/>
    </font>
    <font>
      <sz val="14"/>
      <color rgb="FF000000"/>
      <name val="Arial"/>
      <family val="2"/>
    </font>
    <font>
      <sz val="16"/>
      <color theme="1"/>
      <name val="Arial"/>
    </font>
    <font>
      <sz val="14"/>
      <color theme="1"/>
      <name val="Arial"/>
    </font>
    <font>
      <sz val="11"/>
      <color rgb="FF000000"/>
      <name val="Calibri"/>
      <family val="2"/>
    </font>
    <font>
      <sz val="12"/>
      <name val="Times New Roman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0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B50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74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0" fontId="35" fillId="0" borderId="0"/>
    <xf numFmtId="43" fontId="35" fillId="0" borderId="0" applyFont="0" applyFill="0" applyBorder="0" applyAlignment="0" applyProtection="0"/>
    <xf numFmtId="0" fontId="36" fillId="0" borderId="0"/>
    <xf numFmtId="170" fontId="3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</cellStyleXfs>
  <cellXfs count="396">
    <xf numFmtId="0" fontId="0" fillId="0" borderId="0" xfId="0"/>
    <xf numFmtId="0" fontId="8" fillId="0" borderId="0" xfId="0" applyFont="1"/>
    <xf numFmtId="0" fontId="6" fillId="0" borderId="0" xfId="0" applyFont="1"/>
    <xf numFmtId="10" fontId="8" fillId="0" borderId="2" xfId="3" applyNumberFormat="1" applyFont="1" applyFill="1" applyBorder="1" applyAlignment="1" applyProtection="1">
      <alignment horizontal="center" vertical="center"/>
      <protection hidden="1"/>
    </xf>
    <xf numFmtId="10" fontId="8" fillId="0" borderId="19" xfId="3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right" vertical="center"/>
    </xf>
    <xf numFmtId="0" fontId="6" fillId="0" borderId="36" xfId="0" applyFont="1" applyBorder="1" applyAlignment="1" applyProtection="1">
      <alignment horizontal="left"/>
    </xf>
    <xf numFmtId="0" fontId="6" fillId="0" borderId="37" xfId="0" applyFont="1" applyBorder="1" applyProtection="1"/>
    <xf numFmtId="0" fontId="8" fillId="0" borderId="37" xfId="0" applyFont="1" applyBorder="1" applyProtection="1"/>
    <xf numFmtId="0" fontId="8" fillId="0" borderId="38" xfId="0" applyFont="1" applyBorder="1" applyProtection="1"/>
    <xf numFmtId="0" fontId="8" fillId="0" borderId="0" xfId="0" applyFont="1" applyProtection="1"/>
    <xf numFmtId="0" fontId="6" fillId="0" borderId="39" xfId="0" applyFont="1" applyBorder="1" applyAlignment="1" applyProtection="1">
      <alignment horizontal="left"/>
    </xf>
    <xf numFmtId="0" fontId="6" fillId="0" borderId="0" xfId="0" applyFont="1" applyBorder="1" applyProtection="1"/>
    <xf numFmtId="0" fontId="8" fillId="0" borderId="0" xfId="0" applyFont="1" applyBorder="1" applyProtection="1"/>
    <xf numFmtId="0" fontId="8" fillId="0" borderId="40" xfId="0" applyFont="1" applyBorder="1" applyProtection="1"/>
    <xf numFmtId="0" fontId="8" fillId="0" borderId="39" xfId="0" applyFont="1" applyBorder="1" applyAlignment="1" applyProtection="1">
      <alignment vertical="center"/>
    </xf>
    <xf numFmtId="0" fontId="8" fillId="0" borderId="39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right"/>
    </xf>
    <xf numFmtId="0" fontId="8" fillId="0" borderId="41" xfId="0" applyFont="1" applyBorder="1" applyAlignment="1" applyProtection="1">
      <alignment horizontal="center"/>
    </xf>
    <xf numFmtId="0" fontId="8" fillId="0" borderId="42" xfId="0" applyFont="1" applyBorder="1" applyProtection="1"/>
    <xf numFmtId="49" fontId="8" fillId="0" borderId="42" xfId="0" applyNumberFormat="1" applyFont="1" applyFill="1" applyBorder="1" applyProtection="1"/>
    <xf numFmtId="49" fontId="8" fillId="0" borderId="43" xfId="0" applyNumberFormat="1" applyFont="1" applyFill="1" applyBorder="1" applyProtection="1"/>
    <xf numFmtId="0" fontId="8" fillId="0" borderId="0" xfId="0" applyFont="1" applyAlignment="1" applyProtection="1">
      <alignment horizontal="center"/>
    </xf>
    <xf numFmtId="0" fontId="8" fillId="0" borderId="36" xfId="0" applyFont="1" applyBorder="1" applyAlignment="1" applyProtection="1">
      <alignment horizontal="center"/>
    </xf>
    <xf numFmtId="0" fontId="13" fillId="2" borderId="44" xfId="0" applyFont="1" applyFill="1" applyBorder="1" applyAlignment="1" applyProtection="1">
      <alignment horizontal="center"/>
    </xf>
    <xf numFmtId="0" fontId="13" fillId="2" borderId="4" xfId="0" applyFont="1" applyFill="1" applyBorder="1" applyProtection="1"/>
    <xf numFmtId="0" fontId="8" fillId="0" borderId="39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8" fillId="0" borderId="40" xfId="0" applyFont="1" applyFill="1" applyBorder="1" applyProtection="1"/>
    <xf numFmtId="0" fontId="8" fillId="0" borderId="0" xfId="0" applyFont="1" applyFill="1" applyProtection="1"/>
    <xf numFmtId="0" fontId="14" fillId="0" borderId="39" xfId="0" applyFont="1" applyBorder="1" applyAlignment="1" applyProtection="1">
      <alignment horizontal="center"/>
    </xf>
    <xf numFmtId="0" fontId="16" fillId="0" borderId="0" xfId="0" applyFont="1" applyBorder="1" applyProtection="1"/>
    <xf numFmtId="0" fontId="14" fillId="0" borderId="0" xfId="0" applyFont="1" applyBorder="1" applyProtection="1"/>
    <xf numFmtId="0" fontId="15" fillId="0" borderId="0" xfId="0" applyFont="1" applyBorder="1" applyProtection="1"/>
    <xf numFmtId="0" fontId="15" fillId="0" borderId="39" xfId="0" applyFont="1" applyBorder="1" applyAlignment="1" applyProtection="1">
      <alignment horizontal="center"/>
    </xf>
    <xf numFmtId="0" fontId="8" fillId="0" borderId="43" xfId="0" applyFont="1" applyBorder="1" applyProtection="1"/>
    <xf numFmtId="0" fontId="8" fillId="0" borderId="0" xfId="4" applyFont="1" applyBorder="1" applyProtection="1">
      <protection hidden="1"/>
    </xf>
    <xf numFmtId="0" fontId="9" fillId="0" borderId="0" xfId="4" applyNumberFormat="1" applyFont="1" applyBorder="1" applyAlignment="1" applyProtection="1">
      <alignment horizontal="left" vertical="center"/>
      <protection hidden="1"/>
    </xf>
    <xf numFmtId="10" fontId="6" fillId="0" borderId="0" xfId="4" applyNumberFormat="1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horizontal="left" vertical="center"/>
      <protection hidden="1"/>
    </xf>
    <xf numFmtId="0" fontId="8" fillId="0" borderId="0" xfId="4" applyFont="1" applyBorder="1" applyAlignment="1" applyProtection="1">
      <alignment vertical="center"/>
      <protection hidden="1"/>
    </xf>
    <xf numFmtId="1" fontId="9" fillId="0" borderId="0" xfId="4" applyNumberFormat="1" applyFont="1" applyBorder="1" applyAlignment="1" applyProtection="1">
      <alignment horizontal="center" vertical="center"/>
      <protection hidden="1"/>
    </xf>
    <xf numFmtId="0" fontId="8" fillId="0" borderId="0" xfId="4" applyNumberFormat="1" applyFont="1" applyBorder="1" applyAlignment="1" applyProtection="1">
      <alignment vertical="center"/>
      <protection hidden="1"/>
    </xf>
    <xf numFmtId="10" fontId="8" fillId="0" borderId="0" xfId="4" applyNumberFormat="1" applyFont="1" applyBorder="1" applyAlignment="1" applyProtection="1">
      <alignment vertical="center"/>
      <protection hidden="1"/>
    </xf>
    <xf numFmtId="165" fontId="8" fillId="0" borderId="0" xfId="4" applyNumberFormat="1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0" fontId="6" fillId="0" borderId="4" xfId="4" applyNumberFormat="1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8" fillId="0" borderId="0" xfId="4" applyNumberFormat="1" applyFont="1" applyFill="1" applyBorder="1" applyAlignment="1" applyProtection="1">
      <alignment horizontal="center" vertical="center"/>
      <protection hidden="1"/>
    </xf>
    <xf numFmtId="0" fontId="8" fillId="0" borderId="0" xfId="4" applyFont="1" applyFill="1" applyBorder="1" applyAlignment="1" applyProtection="1">
      <alignment vertical="center"/>
      <protection hidden="1"/>
    </xf>
    <xf numFmtId="10" fontId="8" fillId="0" borderId="0" xfId="4" applyNumberFormat="1" applyFont="1" applyBorder="1" applyAlignment="1" applyProtection="1">
      <alignment horizontal="center" vertical="center"/>
      <protection hidden="1"/>
    </xf>
    <xf numFmtId="1" fontId="8" fillId="0" borderId="14" xfId="4" applyNumberFormat="1" applyFont="1" applyBorder="1" applyAlignment="1" applyProtection="1">
      <alignment horizontal="center" vertical="center" wrapText="1"/>
      <protection hidden="1"/>
    </xf>
    <xf numFmtId="0" fontId="8" fillId="0" borderId="15" xfId="4" applyNumberFormat="1" applyFont="1" applyBorder="1" applyAlignment="1" applyProtection="1">
      <alignment horizontal="left" vertical="center"/>
      <protection hidden="1"/>
    </xf>
    <xf numFmtId="10" fontId="8" fillId="0" borderId="16" xfId="4" applyNumberFormat="1" applyFont="1" applyBorder="1" applyAlignment="1" applyProtection="1">
      <alignment horizontal="centerContinuous" vertical="center"/>
      <protection hidden="1"/>
    </xf>
    <xf numFmtId="165" fontId="8" fillId="0" borderId="17" xfId="4" applyNumberFormat="1" applyFont="1" applyBorder="1" applyAlignment="1" applyProtection="1">
      <alignment horizontal="centerContinuous" vertical="center"/>
      <protection hidden="1"/>
    </xf>
    <xf numFmtId="1" fontId="8" fillId="0" borderId="18" xfId="4" applyNumberFormat="1" applyFont="1" applyBorder="1" applyAlignment="1" applyProtection="1">
      <alignment horizontal="center" vertical="center" wrapText="1"/>
      <protection hidden="1"/>
    </xf>
    <xf numFmtId="0" fontId="8" fillId="0" borderId="3" xfId="4" applyNumberFormat="1" applyFont="1" applyBorder="1" applyAlignment="1" applyProtection="1">
      <alignment horizontal="left" vertical="center"/>
      <protection hidden="1"/>
    </xf>
    <xf numFmtId="10" fontId="8" fillId="0" borderId="4" xfId="4" applyNumberFormat="1" applyFont="1" applyBorder="1" applyAlignment="1" applyProtection="1">
      <alignment horizontal="center" vertical="center"/>
      <protection hidden="1"/>
    </xf>
    <xf numFmtId="165" fontId="8" fillId="0" borderId="10" xfId="4" applyNumberFormat="1" applyFont="1" applyBorder="1" applyAlignment="1" applyProtection="1">
      <alignment horizontal="center" vertical="center"/>
      <protection hidden="1"/>
    </xf>
    <xf numFmtId="0" fontId="8" fillId="0" borderId="18" xfId="4" applyNumberFormat="1" applyFont="1" applyBorder="1" applyAlignment="1" applyProtection="1">
      <alignment horizontal="left" vertical="center"/>
      <protection hidden="1"/>
    </xf>
    <xf numFmtId="0" fontId="6" fillId="0" borderId="2" xfId="4" applyNumberFormat="1" applyFont="1" applyBorder="1" applyAlignment="1" applyProtection="1">
      <alignment horizontal="left" vertical="center"/>
      <protection hidden="1"/>
    </xf>
    <xf numFmtId="10" fontId="6" fillId="0" borderId="4" xfId="4" applyNumberFormat="1" applyFont="1" applyFill="1" applyBorder="1" applyAlignment="1" applyProtection="1">
      <alignment horizontal="right" vertical="center" shrinkToFit="1"/>
      <protection hidden="1"/>
    </xf>
    <xf numFmtId="0" fontId="8" fillId="0" borderId="0" xfId="4" applyNumberFormat="1" applyFont="1" applyBorder="1" applyAlignment="1" applyProtection="1">
      <alignment horizontal="left" vertical="center"/>
      <protection hidden="1"/>
    </xf>
    <xf numFmtId="0" fontId="6" fillId="0" borderId="9" xfId="4" applyNumberFormat="1" applyFont="1" applyFill="1" applyBorder="1" applyAlignment="1" applyProtection="1">
      <alignment horizontal="left" vertical="center"/>
      <protection hidden="1"/>
    </xf>
    <xf numFmtId="0" fontId="6" fillId="0" borderId="1" xfId="4" applyNumberFormat="1" applyFont="1" applyFill="1" applyBorder="1" applyAlignment="1" applyProtection="1">
      <alignment horizontal="left" vertical="center"/>
      <protection hidden="1"/>
    </xf>
    <xf numFmtId="0" fontId="6" fillId="0" borderId="2" xfId="4" applyNumberFormat="1" applyFont="1" applyFill="1" applyBorder="1" applyAlignment="1" applyProtection="1">
      <alignment horizontal="left" vertical="center"/>
      <protection hidden="1"/>
    </xf>
    <xf numFmtId="10" fontId="6" fillId="0" borderId="2" xfId="4" applyNumberFormat="1" applyFont="1" applyFill="1" applyBorder="1" applyAlignment="1" applyProtection="1">
      <alignment horizontal="right" vertical="center"/>
      <protection hidden="1"/>
    </xf>
    <xf numFmtId="165" fontId="6" fillId="0" borderId="19" xfId="4" applyNumberFormat="1" applyFont="1" applyFill="1" applyBorder="1" applyAlignment="1" applyProtection="1">
      <alignment horizontal="right" vertical="center"/>
      <protection hidden="1"/>
    </xf>
    <xf numFmtId="10" fontId="6" fillId="0" borderId="1" xfId="4" applyNumberFormat="1" applyFont="1" applyFill="1" applyBorder="1" applyAlignment="1" applyProtection="1">
      <alignment horizontal="right" vertical="center"/>
      <protection hidden="1"/>
    </xf>
    <xf numFmtId="0" fontId="8" fillId="0" borderId="9" xfId="4" applyNumberFormat="1" applyFont="1" applyFill="1" applyBorder="1" applyAlignment="1" applyProtection="1">
      <alignment horizontal="left" vertical="center"/>
      <protection hidden="1"/>
    </xf>
    <xf numFmtId="0" fontId="8" fillId="0" borderId="1" xfId="4" applyNumberFormat="1" applyFont="1" applyFill="1" applyBorder="1" applyAlignment="1" applyProtection="1">
      <alignment horizontal="left" vertical="center"/>
      <protection hidden="1"/>
    </xf>
    <xf numFmtId="0" fontId="8" fillId="0" borderId="3" xfId="4" applyNumberFormat="1" applyFont="1" applyFill="1" applyBorder="1" applyAlignment="1" applyProtection="1">
      <alignment horizontal="left" vertical="center"/>
      <protection hidden="1"/>
    </xf>
    <xf numFmtId="165" fontId="8" fillId="0" borderId="10" xfId="4" applyNumberFormat="1" applyFont="1" applyFill="1" applyBorder="1" applyAlignment="1" applyProtection="1">
      <alignment horizontal="right" vertical="center"/>
      <protection hidden="1"/>
    </xf>
    <xf numFmtId="0" fontId="8" fillId="0" borderId="20" xfId="4" applyNumberFormat="1" applyFont="1" applyFill="1" applyBorder="1" applyAlignment="1" applyProtection="1">
      <alignment horizontal="left" vertical="center"/>
      <protection hidden="1"/>
    </xf>
    <xf numFmtId="0" fontId="8" fillId="0" borderId="21" xfId="4" applyNumberFormat="1" applyFont="1" applyFill="1" applyBorder="1" applyAlignment="1" applyProtection="1">
      <alignment horizontal="left" vertical="center"/>
      <protection hidden="1"/>
    </xf>
    <xf numFmtId="0" fontId="6" fillId="0" borderId="20" xfId="4" applyNumberFormat="1" applyFont="1" applyFill="1" applyBorder="1" applyAlignment="1" applyProtection="1">
      <alignment horizontal="left" vertical="center"/>
      <protection hidden="1"/>
    </xf>
    <xf numFmtId="10" fontId="6" fillId="0" borderId="22" xfId="4" applyNumberFormat="1" applyFont="1" applyFill="1" applyBorder="1" applyAlignment="1" applyProtection="1">
      <alignment horizontal="right" vertical="center"/>
      <protection hidden="1"/>
    </xf>
    <xf numFmtId="165" fontId="6" fillId="0" borderId="23" xfId="4" applyNumberFormat="1" applyFont="1" applyFill="1" applyBorder="1" applyAlignment="1" applyProtection="1">
      <alignment horizontal="right" vertical="center"/>
      <protection hidden="1"/>
    </xf>
    <xf numFmtId="0" fontId="6" fillId="0" borderId="18" xfId="4" applyNumberFormat="1" applyFont="1" applyFill="1" applyBorder="1" applyAlignment="1" applyProtection="1">
      <alignment horizontal="left" vertical="center"/>
      <protection hidden="1"/>
    </xf>
    <xf numFmtId="0" fontId="8" fillId="0" borderId="24" xfId="4" applyNumberFormat="1" applyFont="1" applyFill="1" applyBorder="1" applyAlignment="1" applyProtection="1">
      <alignment horizontal="left" vertical="center"/>
      <protection hidden="1"/>
    </xf>
    <xf numFmtId="0" fontId="8" fillId="0" borderId="25" xfId="4" applyNumberFormat="1" applyFont="1" applyFill="1" applyBorder="1" applyAlignment="1" applyProtection="1">
      <alignment horizontal="left" vertical="center"/>
      <protection hidden="1"/>
    </xf>
    <xf numFmtId="0" fontId="8" fillId="0" borderId="18" xfId="4" applyNumberFormat="1" applyFont="1" applyFill="1" applyBorder="1" applyAlignment="1" applyProtection="1">
      <alignment horizontal="left" vertical="center"/>
      <protection hidden="1"/>
    </xf>
    <xf numFmtId="0" fontId="8" fillId="0" borderId="2" xfId="4" applyNumberFormat="1" applyFont="1" applyFill="1" applyBorder="1" applyAlignment="1" applyProtection="1">
      <alignment horizontal="left" vertical="center"/>
      <protection hidden="1"/>
    </xf>
    <xf numFmtId="165" fontId="8" fillId="0" borderId="19" xfId="4" applyNumberFormat="1" applyFont="1" applyFill="1" applyBorder="1" applyAlignment="1" applyProtection="1">
      <alignment horizontal="right" vertical="center"/>
      <protection hidden="1"/>
    </xf>
    <xf numFmtId="10" fontId="6" fillId="0" borderId="4" xfId="4" applyNumberFormat="1" applyFont="1" applyFill="1" applyBorder="1" applyAlignment="1" applyProtection="1">
      <alignment horizontal="right" vertical="center"/>
      <protection hidden="1"/>
    </xf>
    <xf numFmtId="165" fontId="6" fillId="0" borderId="10" xfId="4" applyNumberFormat="1" applyFont="1" applyFill="1" applyBorder="1" applyAlignment="1" applyProtection="1">
      <alignment horizontal="right" vertical="center"/>
      <protection hidden="1"/>
    </xf>
    <xf numFmtId="0" fontId="6" fillId="0" borderId="3" xfId="4" applyNumberFormat="1" applyFont="1" applyFill="1" applyBorder="1" applyAlignment="1" applyProtection="1">
      <alignment horizontal="left" vertical="center"/>
      <protection hidden="1"/>
    </xf>
    <xf numFmtId="0" fontId="6" fillId="0" borderId="26" xfId="4" applyNumberFormat="1" applyFont="1" applyFill="1" applyBorder="1" applyAlignment="1" applyProtection="1">
      <alignment horizontal="left" vertical="center"/>
      <protection hidden="1"/>
    </xf>
    <xf numFmtId="0" fontId="6" fillId="0" borderId="21" xfId="4" applyNumberFormat="1" applyFont="1" applyFill="1" applyBorder="1" applyAlignment="1" applyProtection="1">
      <alignment horizontal="left" vertical="center"/>
      <protection hidden="1"/>
    </xf>
    <xf numFmtId="10" fontId="8" fillId="0" borderId="2" xfId="4" applyNumberFormat="1" applyFont="1" applyFill="1" applyBorder="1" applyAlignment="1" applyProtection="1">
      <alignment horizontal="right" vertical="center"/>
      <protection hidden="1"/>
    </xf>
    <xf numFmtId="10" fontId="8" fillId="0" borderId="1" xfId="4" applyNumberFormat="1" applyFont="1" applyFill="1" applyBorder="1" applyAlignment="1" applyProtection="1">
      <alignment horizontal="right" vertical="center"/>
      <protection hidden="1"/>
    </xf>
    <xf numFmtId="10" fontId="8" fillId="0" borderId="1" xfId="3" applyNumberFormat="1" applyFont="1" applyFill="1" applyBorder="1" applyAlignment="1" applyProtection="1">
      <alignment horizontal="center" vertical="center"/>
      <protection hidden="1"/>
    </xf>
    <xf numFmtId="0" fontId="6" fillId="0" borderId="27" xfId="4" applyNumberFormat="1" applyFont="1" applyFill="1" applyBorder="1" applyAlignment="1" applyProtection="1">
      <alignment horizontal="left" vertical="center"/>
      <protection hidden="1"/>
    </xf>
    <xf numFmtId="0" fontId="6" fillId="0" borderId="28" xfId="4" applyNumberFormat="1" applyFont="1" applyFill="1" applyBorder="1" applyAlignment="1" applyProtection="1">
      <alignment horizontal="left" vertical="center"/>
      <protection hidden="1"/>
    </xf>
    <xf numFmtId="0" fontId="6" fillId="0" borderId="29" xfId="4" applyNumberFormat="1" applyFont="1" applyFill="1" applyBorder="1" applyAlignment="1" applyProtection="1">
      <alignment horizontal="left" vertical="center"/>
      <protection hidden="1"/>
    </xf>
    <xf numFmtId="1" fontId="8" fillId="0" borderId="0" xfId="4" applyNumberFormat="1" applyFont="1" applyBorder="1" applyAlignment="1" applyProtection="1">
      <alignment horizontal="left"/>
      <protection hidden="1"/>
    </xf>
    <xf numFmtId="1" fontId="8" fillId="0" borderId="0" xfId="4" applyNumberFormat="1" applyFont="1" applyBorder="1" applyAlignment="1" applyProtection="1">
      <alignment horizontal="center" vertical="center"/>
      <protection hidden="1"/>
    </xf>
    <xf numFmtId="1" fontId="6" fillId="0" borderId="4" xfId="4" applyNumberFormat="1" applyFont="1" applyBorder="1" applyAlignment="1" applyProtection="1">
      <alignment horizontal="center" vertical="center"/>
      <protection hidden="1"/>
    </xf>
    <xf numFmtId="49" fontId="8" fillId="3" borderId="1" xfId="0" applyNumberFormat="1" applyFont="1" applyFill="1" applyBorder="1" applyAlignment="1" applyProtection="1">
      <alignment vertical="center"/>
      <protection locked="0"/>
    </xf>
    <xf numFmtId="49" fontId="8" fillId="3" borderId="2" xfId="0" applyNumberFormat="1" applyFont="1" applyFill="1" applyBorder="1" applyAlignment="1" applyProtection="1">
      <alignment vertical="center"/>
      <protection locked="0"/>
    </xf>
    <xf numFmtId="49" fontId="8" fillId="3" borderId="32" xfId="0" applyNumberFormat="1" applyFont="1" applyFill="1" applyBorder="1" applyAlignment="1" applyProtection="1">
      <alignment vertical="center"/>
      <protection locked="0"/>
    </xf>
    <xf numFmtId="0" fontId="6" fillId="5" borderId="30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6" fillId="6" borderId="4" xfId="0" applyFont="1" applyFill="1" applyBorder="1" applyAlignment="1" applyProtection="1">
      <alignment horizontal="center" vertical="center"/>
      <protection hidden="1"/>
    </xf>
    <xf numFmtId="168" fontId="8" fillId="0" borderId="0" xfId="0" applyNumberFormat="1" applyFont="1" applyAlignment="1" applyProtection="1">
      <alignment vertical="center"/>
      <protection hidden="1"/>
    </xf>
    <xf numFmtId="0" fontId="6" fillId="5" borderId="1" xfId="0" applyFont="1" applyFill="1" applyBorder="1" applyAlignment="1" applyProtection="1">
      <alignment vertical="center"/>
      <protection hidden="1"/>
    </xf>
    <xf numFmtId="0" fontId="6" fillId="5" borderId="3" xfId="0" applyFont="1" applyFill="1" applyBorder="1" applyAlignment="1" applyProtection="1">
      <alignment vertical="center"/>
      <protection hidden="1"/>
    </xf>
    <xf numFmtId="168" fontId="8" fillId="7" borderId="4" xfId="0" applyNumberFormat="1" applyFont="1" applyFill="1" applyBorder="1" applyAlignment="1" applyProtection="1">
      <alignment vertical="center"/>
      <protection locked="0" hidden="1"/>
    </xf>
    <xf numFmtId="168" fontId="6" fillId="7" borderId="4" xfId="0" applyNumberFormat="1" applyFont="1" applyFill="1" applyBorder="1" applyAlignment="1" applyProtection="1">
      <alignment vertical="center"/>
      <protection locked="0" hidden="1"/>
    </xf>
    <xf numFmtId="0" fontId="8" fillId="0" borderId="47" xfId="0" applyFont="1" applyBorder="1"/>
    <xf numFmtId="0" fontId="8" fillId="0" borderId="40" xfId="0" applyFont="1" applyBorder="1"/>
    <xf numFmtId="10" fontId="8" fillId="7" borderId="4" xfId="4" applyNumberFormat="1" applyFont="1" applyFill="1" applyBorder="1" applyAlignment="1" applyProtection="1">
      <alignment horizontal="right" vertical="center"/>
      <protection locked="0" hidden="1"/>
    </xf>
    <xf numFmtId="10" fontId="8" fillId="7" borderId="22" xfId="4" applyNumberFormat="1" applyFont="1" applyFill="1" applyBorder="1" applyAlignment="1" applyProtection="1">
      <alignment horizontal="right" vertical="center"/>
      <protection locked="0" hidden="1"/>
    </xf>
    <xf numFmtId="0" fontId="8" fillId="7" borderId="7" xfId="4" applyNumberFormat="1" applyFont="1" applyFill="1" applyBorder="1" applyAlignment="1" applyProtection="1">
      <alignment horizontal="left" vertical="center"/>
      <protection locked="0" hidden="1"/>
    </xf>
    <xf numFmtId="0" fontId="8" fillId="7" borderId="4" xfId="4" applyNumberFormat="1" applyFont="1" applyFill="1" applyBorder="1" applyAlignment="1" applyProtection="1">
      <alignment horizontal="left" vertical="center"/>
      <protection locked="0" hidden="1"/>
    </xf>
    <xf numFmtId="165" fontId="6" fillId="7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7" borderId="4" xfId="4" applyNumberFormat="1" applyFont="1" applyFill="1" applyBorder="1" applyAlignment="1" applyProtection="1">
      <alignment horizontal="right" vertical="center"/>
      <protection locked="0" hidden="1"/>
    </xf>
    <xf numFmtId="0" fontId="20" fillId="0" borderId="0" xfId="0" applyNumberFormat="1" applyFont="1" applyFill="1" applyBorder="1" applyAlignment="1" applyProtection="1">
      <alignment vertical="center"/>
      <protection hidden="1"/>
    </xf>
    <xf numFmtId="0" fontId="21" fillId="0" borderId="0" xfId="0" applyNumberFormat="1" applyFont="1" applyFill="1" applyBorder="1" applyAlignment="1" applyProtection="1">
      <alignment vertical="center"/>
      <protection hidden="1"/>
    </xf>
    <xf numFmtId="169" fontId="20" fillId="0" borderId="0" xfId="98" applyNumberFormat="1" applyFont="1" applyFill="1" applyBorder="1" applyAlignment="1" applyProtection="1">
      <alignment vertical="center"/>
      <protection hidden="1"/>
    </xf>
    <xf numFmtId="0" fontId="21" fillId="0" borderId="0" xfId="0" applyNumberFormat="1" applyFont="1" applyFill="1" applyBorder="1" applyAlignment="1" applyProtection="1">
      <alignment horizontal="right" vertical="center"/>
      <protection hidden="1"/>
    </xf>
    <xf numFmtId="166" fontId="21" fillId="0" borderId="0" xfId="0" applyNumberFormat="1" applyFont="1" applyFill="1" applyBorder="1" applyAlignment="1" applyProtection="1">
      <alignment vertical="center"/>
      <protection hidden="1"/>
    </xf>
    <xf numFmtId="169" fontId="21" fillId="0" borderId="0" xfId="98" applyNumberFormat="1" applyFont="1" applyFill="1" applyBorder="1" applyAlignment="1" applyProtection="1">
      <alignment horizontal="right" vertical="center"/>
      <protection hidden="1"/>
    </xf>
    <xf numFmtId="0" fontId="6" fillId="11" borderId="4" xfId="0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Border="1" applyAlignment="1" applyProtection="1">
      <alignment vertical="center"/>
      <protection hidden="1"/>
    </xf>
    <xf numFmtId="0" fontId="6" fillId="0" borderId="47" xfId="0" applyFont="1" applyBorder="1"/>
    <xf numFmtId="10" fontId="8" fillId="0" borderId="4" xfId="4" applyNumberFormat="1" applyFont="1" applyFill="1" applyBorder="1" applyAlignment="1" applyProtection="1">
      <alignment horizontal="right" vertical="center"/>
      <protection hidden="1"/>
    </xf>
    <xf numFmtId="168" fontId="8" fillId="9" borderId="4" xfId="0" applyNumberFormat="1" applyFont="1" applyFill="1" applyBorder="1" applyAlignment="1" applyProtection="1">
      <alignment horizontal="right" vertical="center"/>
      <protection hidden="1"/>
    </xf>
    <xf numFmtId="168" fontId="8" fillId="0" borderId="0" xfId="0" applyNumberFormat="1" applyFont="1" applyAlignment="1" applyProtection="1">
      <alignment vertical="center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44" fontId="20" fillId="0" borderId="0" xfId="5" applyFont="1" applyFill="1" applyBorder="1" applyAlignment="1" applyProtection="1">
      <alignment vertical="center"/>
      <protection locked="0" hidden="1"/>
    </xf>
    <xf numFmtId="0" fontId="21" fillId="0" borderId="0" xfId="0" applyNumberFormat="1" applyFont="1" applyFill="1" applyBorder="1" applyAlignment="1" applyProtection="1">
      <alignment vertical="center"/>
      <protection locked="0" hidden="1"/>
    </xf>
    <xf numFmtId="0" fontId="24" fillId="0" borderId="0" xfId="0" applyNumberFormat="1" applyFont="1" applyFill="1" applyBorder="1" applyAlignment="1" applyProtection="1">
      <alignment vertical="center"/>
      <protection hidden="1"/>
    </xf>
    <xf numFmtId="0" fontId="8" fillId="6" borderId="0" xfId="0" applyFont="1" applyFill="1" applyBorder="1" applyAlignment="1" applyProtection="1">
      <alignment vertical="center"/>
      <protection hidden="1"/>
    </xf>
    <xf numFmtId="0" fontId="6" fillId="4" borderId="29" xfId="0" applyFont="1" applyFill="1" applyBorder="1" applyAlignment="1" applyProtection="1">
      <alignment horizontal="center" vertical="center"/>
      <protection hidden="1"/>
    </xf>
    <xf numFmtId="168" fontId="6" fillId="4" borderId="29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NumberFormat="1" applyFont="1" applyFill="1" applyBorder="1" applyAlignment="1" applyProtection="1">
      <alignment horizontal="left" vertical="center"/>
      <protection hidden="1"/>
    </xf>
    <xf numFmtId="0" fontId="25" fillId="0" borderId="0" xfId="0" applyNumberFormat="1" applyFont="1" applyFill="1" applyBorder="1" applyAlignment="1" applyProtection="1">
      <alignment horizontal="left" vertical="center"/>
      <protection hidden="1"/>
    </xf>
    <xf numFmtId="0" fontId="26" fillId="0" borderId="0" xfId="0" applyNumberFormat="1" applyFont="1" applyFill="1" applyBorder="1" applyAlignment="1" applyProtection="1">
      <alignment horizontal="left" vertical="center"/>
      <protection hidden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10" fontId="8" fillId="0" borderId="0" xfId="3" applyNumberFormat="1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6" fillId="0" borderId="0" xfId="0" applyFont="1" applyProtection="1"/>
    <xf numFmtId="0" fontId="7" fillId="0" borderId="0" xfId="0" applyFont="1" applyAlignment="1" applyProtection="1">
      <alignment vertical="center"/>
      <protection hidden="1"/>
    </xf>
    <xf numFmtId="10" fontId="8" fillId="0" borderId="4" xfId="4" applyNumberFormat="1" applyFont="1" applyFill="1" applyBorder="1" applyAlignment="1" applyProtection="1">
      <alignment horizontal="right" vertical="center"/>
      <protection locked="0" hidden="1"/>
    </xf>
    <xf numFmtId="0" fontId="29" fillId="0" borderId="0" xfId="4" applyFont="1" applyBorder="1" applyAlignment="1" applyProtection="1">
      <alignment vertical="center"/>
      <protection hidden="1"/>
    </xf>
    <xf numFmtId="165" fontId="6" fillId="0" borderId="4" xfId="4" applyNumberFormat="1" applyFont="1" applyFill="1" applyBorder="1" applyAlignment="1" applyProtection="1">
      <alignment horizontal="right" vertical="center"/>
      <protection hidden="1"/>
    </xf>
    <xf numFmtId="0" fontId="6" fillId="0" borderId="9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165" fontId="6" fillId="7" borderId="4" xfId="4" applyNumberFormat="1" applyFont="1" applyFill="1" applyBorder="1" applyAlignment="1" applyProtection="1">
      <alignment horizontal="right" vertical="center"/>
      <protection locked="0" hidden="1"/>
    </xf>
    <xf numFmtId="0" fontId="8" fillId="0" borderId="0" xfId="4" applyFont="1" applyBorder="1" applyAlignment="1" applyProtection="1">
      <alignment vertical="center"/>
      <protection locked="0" hidden="1"/>
    </xf>
    <xf numFmtId="10" fontId="8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8" fillId="0" borderId="19" xfId="3" applyNumberFormat="1" applyFont="1" applyFill="1" applyBorder="1" applyAlignment="1" applyProtection="1">
      <alignment horizontal="center" vertical="center"/>
      <protection locked="0" hidden="1"/>
    </xf>
    <xf numFmtId="10" fontId="8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6" fillId="7" borderId="12" xfId="4" applyNumberFormat="1" applyFont="1" applyFill="1" applyBorder="1" applyAlignment="1" applyProtection="1">
      <alignment horizontal="right" vertical="center"/>
      <protection locked="0" hidden="1"/>
    </xf>
    <xf numFmtId="165" fontId="6" fillId="7" borderId="13" xfId="4" applyNumberFormat="1" applyFont="1" applyFill="1" applyBorder="1" applyAlignment="1" applyProtection="1">
      <alignment horizontal="right" vertical="center"/>
      <protection locked="0" hidden="1"/>
    </xf>
    <xf numFmtId="0" fontId="23" fillId="0" borderId="0" xfId="0" applyNumberFormat="1" applyFont="1" applyFill="1" applyBorder="1" applyAlignment="1" applyProtection="1">
      <alignment horizontal="center" vertical="center"/>
      <protection hidden="1"/>
    </xf>
    <xf numFmtId="0" fontId="31" fillId="0" borderId="1" xfId="0" applyNumberFormat="1" applyFont="1" applyFill="1" applyBorder="1" applyAlignment="1" applyProtection="1">
      <alignment vertical="center"/>
      <protection hidden="1"/>
    </xf>
    <xf numFmtId="0" fontId="31" fillId="0" borderId="0" xfId="0" applyNumberFormat="1" applyFont="1" applyFill="1" applyBorder="1" applyAlignment="1" applyProtection="1">
      <alignment vertical="center"/>
      <protection hidden="1"/>
    </xf>
    <xf numFmtId="44" fontId="31" fillId="0" borderId="0" xfId="5" applyFont="1" applyFill="1" applyBorder="1" applyAlignment="1" applyProtection="1">
      <alignment vertical="center"/>
      <protection locked="0" hidden="1"/>
    </xf>
    <xf numFmtId="169" fontId="31" fillId="0" borderId="0" xfId="98" applyNumberFormat="1" applyFont="1" applyFill="1" applyBorder="1" applyAlignment="1" applyProtection="1">
      <alignment vertical="center"/>
      <protection hidden="1"/>
    </xf>
    <xf numFmtId="43" fontId="32" fillId="12" borderId="4" xfId="0" applyNumberFormat="1" applyFont="1" applyFill="1" applyBorder="1" applyAlignment="1" applyProtection="1">
      <alignment horizontal="center" vertical="center" wrapText="1"/>
      <protection locked="0"/>
    </xf>
    <xf numFmtId="168" fontId="31" fillId="13" borderId="4" xfId="0" applyNumberFormat="1" applyFont="1" applyFill="1" applyBorder="1" applyAlignment="1" applyProtection="1">
      <alignment vertical="center"/>
      <protection locked="0" hidden="1"/>
    </xf>
    <xf numFmtId="0" fontId="20" fillId="3" borderId="2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NumberFormat="1" applyFont="1" applyFill="1" applyBorder="1" applyAlignment="1" applyProtection="1">
      <alignment horizontal="center" vertical="center"/>
      <protection hidden="1"/>
    </xf>
    <xf numFmtId="0" fontId="31" fillId="0" borderId="0" xfId="0" applyNumberFormat="1" applyFont="1" applyFill="1" applyBorder="1" applyAlignment="1" applyProtection="1">
      <alignment horizontal="center" vertical="center"/>
      <protection hidden="1"/>
    </xf>
    <xf numFmtId="49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3" borderId="3" xfId="0" applyNumberFormat="1" applyFont="1" applyFill="1" applyBorder="1" applyAlignment="1" applyProtection="1">
      <alignment vertical="center"/>
    </xf>
    <xf numFmtId="0" fontId="19" fillId="6" borderId="0" xfId="0" applyFont="1" applyFill="1" applyBorder="1" applyAlignment="1" applyProtection="1">
      <alignment vertical="center"/>
      <protection hidden="1"/>
    </xf>
    <xf numFmtId="44" fontId="31" fillId="13" borderId="4" xfId="5" applyFont="1" applyFill="1" applyBorder="1" applyAlignment="1" applyProtection="1">
      <alignment vertical="center"/>
      <protection hidden="1"/>
    </xf>
    <xf numFmtId="43" fontId="31" fillId="13" borderId="4" xfId="98" applyFont="1" applyFill="1" applyBorder="1" applyAlignment="1" applyProtection="1">
      <alignment vertical="center"/>
      <protection locked="0" hidden="1"/>
    </xf>
    <xf numFmtId="0" fontId="23" fillId="8" borderId="2" xfId="0" applyNumberFormat="1" applyFont="1" applyFill="1" applyBorder="1" applyAlignment="1" applyProtection="1">
      <alignment vertical="center"/>
      <protection hidden="1"/>
    </xf>
    <xf numFmtId="0" fontId="23" fillId="8" borderId="2" xfId="0" applyNumberFormat="1" applyFont="1" applyFill="1" applyBorder="1" applyAlignment="1" applyProtection="1">
      <alignment horizontal="center" vertical="center"/>
      <protection hidden="1"/>
    </xf>
    <xf numFmtId="43" fontId="23" fillId="8" borderId="2" xfId="98" applyFont="1" applyFill="1" applyBorder="1" applyAlignment="1" applyProtection="1">
      <alignment vertical="center"/>
      <protection hidden="1"/>
    </xf>
    <xf numFmtId="44" fontId="23" fillId="8" borderId="2" xfId="5" applyFont="1" applyFill="1" applyBorder="1" applyAlignment="1" applyProtection="1">
      <alignment vertical="center"/>
      <protection hidden="1"/>
    </xf>
    <xf numFmtId="44" fontId="23" fillId="8" borderId="3" xfId="5" applyFont="1" applyFill="1" applyBorder="1" applyAlignment="1" applyProtection="1">
      <alignment vertical="center"/>
      <protection locked="0" hidden="1"/>
    </xf>
    <xf numFmtId="0" fontId="34" fillId="3" borderId="4" xfId="0" applyNumberFormat="1" applyFont="1" applyFill="1" applyBorder="1" applyAlignment="1">
      <alignment vertical="center"/>
    </xf>
    <xf numFmtId="43" fontId="31" fillId="13" borderId="4" xfId="98" applyFont="1" applyFill="1" applyBorder="1" applyAlignment="1" applyProtection="1">
      <alignment vertical="center"/>
      <protection hidden="1"/>
    </xf>
    <xf numFmtId="49" fontId="20" fillId="0" borderId="0" xfId="0" applyNumberFormat="1" applyFont="1" applyFill="1" applyBorder="1" applyAlignment="1" applyProtection="1">
      <alignment vertical="center"/>
      <protection hidden="1"/>
    </xf>
    <xf numFmtId="0" fontId="31" fillId="8" borderId="2" xfId="0" applyNumberFormat="1" applyFont="1" applyFill="1" applyBorder="1" applyAlignment="1" applyProtection="1">
      <alignment vertical="center"/>
      <protection hidden="1"/>
    </xf>
    <xf numFmtId="49" fontId="31" fillId="0" borderId="0" xfId="0" applyNumberFormat="1" applyFont="1" applyFill="1" applyBorder="1" applyAlignment="1" applyProtection="1">
      <alignment horizontal="left" vertical="center"/>
      <protection hidden="1"/>
    </xf>
    <xf numFmtId="0" fontId="23" fillId="8" borderId="1" xfId="0" applyNumberFormat="1" applyFont="1" applyFill="1" applyBorder="1" applyAlignment="1" applyProtection="1">
      <alignment horizontal="center" vertical="center"/>
      <protection hidden="1"/>
    </xf>
    <xf numFmtId="49" fontId="31" fillId="0" borderId="0" xfId="0" applyNumberFormat="1" applyFont="1" applyFill="1" applyBorder="1" applyAlignment="1" applyProtection="1">
      <alignment horizontal="center" vertical="center"/>
      <protection hidden="1"/>
    </xf>
    <xf numFmtId="169" fontId="25" fillId="3" borderId="1" xfId="98" applyNumberFormat="1" applyFont="1" applyFill="1" applyBorder="1" applyAlignment="1" applyProtection="1">
      <alignment vertical="center"/>
    </xf>
    <xf numFmtId="0" fontId="25" fillId="0" borderId="0" xfId="0" applyNumberFormat="1" applyFont="1" applyFill="1" applyBorder="1" applyAlignment="1" applyProtection="1">
      <alignment vertical="center"/>
      <protection hidden="1"/>
    </xf>
    <xf numFmtId="49" fontId="25" fillId="3" borderId="1" xfId="98" applyNumberFormat="1" applyFont="1" applyFill="1" applyBorder="1" applyAlignment="1" applyProtection="1">
      <alignment vertical="center"/>
      <protection hidden="1"/>
    </xf>
    <xf numFmtId="169" fontId="25" fillId="0" borderId="0" xfId="98" applyNumberFormat="1" applyFont="1" applyFill="1" applyBorder="1" applyAlignment="1" applyProtection="1">
      <alignment vertical="center"/>
      <protection hidden="1"/>
    </xf>
    <xf numFmtId="0" fontId="33" fillId="3" borderId="1" xfId="0" applyNumberFormat="1" applyFont="1" applyFill="1" applyBorder="1" applyAlignment="1">
      <alignment vertical="center"/>
    </xf>
    <xf numFmtId="0" fontId="34" fillId="8" borderId="4" xfId="0" applyNumberFormat="1" applyFont="1" applyFill="1" applyBorder="1" applyAlignment="1">
      <alignment vertical="center"/>
    </xf>
    <xf numFmtId="49" fontId="31" fillId="8" borderId="4" xfId="0" applyNumberFormat="1" applyFont="1" applyFill="1" applyBorder="1" applyAlignment="1" applyProtection="1">
      <alignment horizontal="center" vertical="center"/>
      <protection hidden="1"/>
    </xf>
    <xf numFmtId="0" fontId="32" fillId="8" borderId="4" xfId="0" applyFont="1" applyFill="1" applyBorder="1" applyAlignment="1">
      <alignment vertical="center"/>
    </xf>
    <xf numFmtId="0" fontId="32" fillId="8" borderId="4" xfId="0" applyFont="1" applyFill="1" applyBorder="1" applyAlignment="1">
      <alignment horizontal="center" vertical="center"/>
    </xf>
    <xf numFmtId="43" fontId="32" fillId="8" borderId="4" xfId="98" applyFont="1" applyFill="1" applyBorder="1" applyAlignment="1">
      <alignment horizontal="center" vertical="center"/>
    </xf>
    <xf numFmtId="49" fontId="31" fillId="3" borderId="4" xfId="0" applyNumberFormat="1" applyFont="1" applyFill="1" applyBorder="1" applyAlignment="1" applyProtection="1">
      <alignment horizontal="center" vertical="center"/>
      <protection hidden="1"/>
    </xf>
    <xf numFmtId="0" fontId="32" fillId="3" borderId="4" xfId="0" applyFont="1" applyFill="1" applyBorder="1" applyAlignment="1">
      <alignment vertical="center"/>
    </xf>
    <xf numFmtId="0" fontId="32" fillId="3" borderId="4" xfId="0" applyFont="1" applyFill="1" applyBorder="1" applyAlignment="1">
      <alignment horizontal="center" vertical="center"/>
    </xf>
    <xf numFmtId="43" fontId="32" fillId="3" borderId="4" xfId="98" applyFont="1" applyFill="1" applyBorder="1" applyAlignment="1">
      <alignment horizontal="center" vertical="center"/>
    </xf>
    <xf numFmtId="0" fontId="25" fillId="3" borderId="2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  <protection hidden="1"/>
    </xf>
    <xf numFmtId="49" fontId="25" fillId="3" borderId="3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NumberFormat="1" applyFont="1" applyFill="1" applyBorder="1" applyAlignment="1" applyProtection="1">
      <alignment horizontal="center" vertical="center"/>
      <protection hidden="1"/>
    </xf>
    <xf numFmtId="0" fontId="33" fillId="3" borderId="3" xfId="0" applyNumberFormat="1" applyFont="1" applyFill="1" applyBorder="1" applyAlignment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4" fontId="8" fillId="0" borderId="23" xfId="0" applyNumberFormat="1" applyFont="1" applyBorder="1" applyAlignment="1">
      <alignment horizontal="right" vertical="center"/>
    </xf>
    <xf numFmtId="49" fontId="31" fillId="3" borderId="34" xfId="0" applyNumberFormat="1" applyFont="1" applyFill="1" applyBorder="1" applyAlignment="1" applyProtection="1">
      <alignment horizontal="center" vertical="center"/>
      <protection hidden="1"/>
    </xf>
    <xf numFmtId="0" fontId="34" fillId="3" borderId="34" xfId="0" applyNumberFormat="1" applyFont="1" applyFill="1" applyBorder="1" applyAlignment="1">
      <alignment vertical="center"/>
    </xf>
    <xf numFmtId="0" fontId="32" fillId="3" borderId="34" xfId="0" applyFont="1" applyFill="1" applyBorder="1" applyAlignment="1">
      <alignment vertical="center"/>
    </xf>
    <xf numFmtId="0" fontId="32" fillId="3" borderId="34" xfId="0" applyFont="1" applyFill="1" applyBorder="1" applyAlignment="1">
      <alignment horizontal="center" vertical="center"/>
    </xf>
    <xf numFmtId="43" fontId="32" fillId="3" borderId="34" xfId="98" applyFont="1" applyFill="1" applyBorder="1" applyAlignment="1">
      <alignment horizontal="center" vertical="center"/>
    </xf>
    <xf numFmtId="43" fontId="31" fillId="13" borderId="34" xfId="98" applyFont="1" applyFill="1" applyBorder="1" applyAlignment="1" applyProtection="1">
      <alignment vertical="center"/>
      <protection hidden="1"/>
    </xf>
    <xf numFmtId="43" fontId="32" fillId="12" borderId="34" xfId="0" applyNumberFormat="1" applyFont="1" applyFill="1" applyBorder="1" applyAlignment="1" applyProtection="1">
      <alignment horizontal="center" vertical="center" wrapText="1"/>
      <protection locked="0"/>
    </xf>
    <xf numFmtId="43" fontId="31" fillId="13" borderId="34" xfId="98" applyFont="1" applyFill="1" applyBorder="1" applyAlignment="1" applyProtection="1">
      <alignment vertical="center"/>
      <protection locked="0" hidden="1"/>
    </xf>
    <xf numFmtId="44" fontId="31" fillId="13" borderId="34" xfId="5" applyFont="1" applyFill="1" applyBorder="1" applyAlignment="1" applyProtection="1">
      <alignment vertical="center"/>
      <protection hidden="1"/>
    </xf>
    <xf numFmtId="168" fontId="31" fillId="13" borderId="34" xfId="0" applyNumberFormat="1" applyFont="1" applyFill="1" applyBorder="1" applyAlignment="1" applyProtection="1">
      <alignment vertical="center"/>
      <protection locked="0" hidden="1"/>
    </xf>
    <xf numFmtId="49" fontId="23" fillId="10" borderId="49" xfId="98" applyNumberFormat="1" applyFont="1" applyFill="1" applyBorder="1" applyAlignment="1" applyProtection="1">
      <alignment horizontal="center" vertical="center"/>
    </xf>
    <xf numFmtId="43" fontId="23" fillId="10" borderId="49" xfId="98" applyFont="1" applyFill="1" applyBorder="1" applyAlignment="1" applyProtection="1">
      <alignment horizontal="center" vertical="center"/>
    </xf>
    <xf numFmtId="43" fontId="23" fillId="10" borderId="50" xfId="98" applyFont="1" applyFill="1" applyBorder="1" applyAlignment="1" applyProtection="1">
      <alignment horizontal="center" vertical="center"/>
      <protection hidden="1"/>
    </xf>
    <xf numFmtId="43" fontId="23" fillId="10" borderId="50" xfId="98" applyFont="1" applyFill="1" applyBorder="1" applyAlignment="1" applyProtection="1">
      <alignment horizontal="center" vertical="center" wrapText="1"/>
      <protection hidden="1"/>
    </xf>
    <xf numFmtId="169" fontId="23" fillId="10" borderId="50" xfId="98" applyNumberFormat="1" applyFont="1" applyFill="1" applyBorder="1" applyAlignment="1" applyProtection="1">
      <alignment horizontal="center" vertical="center" wrapText="1"/>
    </xf>
    <xf numFmtId="43" fontId="23" fillId="10" borderId="50" xfId="98" applyFont="1" applyFill="1" applyBorder="1" applyAlignment="1" applyProtection="1">
      <alignment horizontal="center" vertical="center" wrapText="1"/>
    </xf>
    <xf numFmtId="43" fontId="23" fillId="10" borderId="51" xfId="98" applyFont="1" applyFill="1" applyBorder="1" applyAlignment="1" applyProtection="1">
      <alignment horizontal="center" vertical="center"/>
      <protection locked="0" hidden="1"/>
    </xf>
    <xf numFmtId="0" fontId="36" fillId="0" borderId="0" xfId="270" applyFont="1" applyAlignment="1">
      <alignment vertical="center"/>
    </xf>
    <xf numFmtId="0" fontId="36" fillId="0" borderId="0" xfId="270" applyFont="1" applyBorder="1" applyAlignment="1">
      <alignment vertical="center"/>
    </xf>
    <xf numFmtId="0" fontId="36" fillId="0" borderId="0" xfId="270" applyFont="1" applyBorder="1" applyAlignment="1">
      <alignment horizontal="left" vertical="center"/>
    </xf>
    <xf numFmtId="0" fontId="36" fillId="0" borderId="50" xfId="270" applyFont="1" applyBorder="1" applyAlignment="1">
      <alignment horizontal="left" vertical="center"/>
    </xf>
    <xf numFmtId="0" fontId="36" fillId="0" borderId="50" xfId="270" applyFont="1" applyBorder="1" applyAlignment="1">
      <alignment vertical="center"/>
    </xf>
    <xf numFmtId="0" fontId="38" fillId="14" borderId="50" xfId="270" applyFont="1" applyFill="1" applyBorder="1" applyAlignment="1">
      <alignment horizontal="left" vertical="center"/>
    </xf>
    <xf numFmtId="0" fontId="36" fillId="0" borderId="54" xfId="270" applyFont="1" applyBorder="1" applyAlignment="1">
      <alignment horizontal="center" vertical="center"/>
    </xf>
    <xf numFmtId="0" fontId="36" fillId="14" borderId="55" xfId="270" applyFont="1" applyFill="1" applyBorder="1" applyAlignment="1">
      <alignment horizontal="center" vertical="center"/>
    </xf>
    <xf numFmtId="0" fontId="36" fillId="0" borderId="55" xfId="270" applyFont="1" applyBorder="1" applyAlignment="1">
      <alignment horizontal="center" vertical="center"/>
    </xf>
    <xf numFmtId="0" fontId="36" fillId="0" borderId="0" xfId="270" applyFont="1" applyBorder="1" applyAlignment="1">
      <alignment horizontal="center" vertical="center"/>
    </xf>
    <xf numFmtId="0" fontId="36" fillId="0" borderId="0" xfId="270" applyFont="1" applyAlignment="1">
      <alignment horizontal="center" vertical="center"/>
    </xf>
    <xf numFmtId="0" fontId="36" fillId="0" borderId="56" xfId="270" applyFont="1" applyBorder="1" applyAlignment="1">
      <alignment vertical="center"/>
    </xf>
    <xf numFmtId="0" fontId="36" fillId="0" borderId="34" xfId="270" applyNumberFormat="1" applyFont="1" applyBorder="1" applyAlignment="1">
      <alignment horizontal="center" vertical="center"/>
    </xf>
    <xf numFmtId="0" fontId="36" fillId="0" borderId="34" xfId="270" applyFont="1" applyBorder="1" applyAlignment="1">
      <alignment horizontal="center" vertical="center"/>
    </xf>
    <xf numFmtId="0" fontId="36" fillId="0" borderId="34" xfId="270" applyFont="1" applyBorder="1" applyAlignment="1">
      <alignment vertical="center"/>
    </xf>
    <xf numFmtId="0" fontId="36" fillId="0" borderId="4" xfId="270" quotePrefix="1" applyFont="1" applyBorder="1" applyAlignment="1">
      <alignment horizontal="center" vertical="center"/>
    </xf>
    <xf numFmtId="0" fontId="36" fillId="0" borderId="44" xfId="270" applyFont="1" applyBorder="1" applyAlignment="1">
      <alignment vertical="center"/>
    </xf>
    <xf numFmtId="0" fontId="36" fillId="0" borderId="4" xfId="270" applyNumberFormat="1" applyFont="1" applyBorder="1" applyAlignment="1">
      <alignment horizontal="center" vertical="center"/>
    </xf>
    <xf numFmtId="0" fontId="36" fillId="0" borderId="4" xfId="270" applyFont="1" applyBorder="1" applyAlignment="1">
      <alignment horizontal="center" vertical="center"/>
    </xf>
    <xf numFmtId="0" fontId="36" fillId="14" borderId="4" xfId="270" applyFont="1" applyFill="1" applyBorder="1" applyAlignment="1">
      <alignment vertical="center"/>
    </xf>
    <xf numFmtId="4" fontId="36" fillId="0" borderId="4" xfId="270" applyNumberFormat="1" applyFont="1" applyBorder="1" applyAlignment="1">
      <alignment horizontal="center" vertical="center"/>
    </xf>
    <xf numFmtId="0" fontId="36" fillId="0" borderId="4" xfId="270" applyFont="1" applyBorder="1" applyAlignment="1">
      <alignment vertical="center"/>
    </xf>
    <xf numFmtId="4" fontId="36" fillId="0" borderId="44" xfId="270" applyNumberFormat="1" applyFont="1" applyBorder="1" applyAlignment="1">
      <alignment vertical="center"/>
    </xf>
    <xf numFmtId="4" fontId="36" fillId="0" borderId="34" xfId="270" applyNumberFormat="1" applyFont="1" applyBorder="1" applyAlignment="1">
      <alignment horizontal="center" vertical="center"/>
    </xf>
    <xf numFmtId="4" fontId="36" fillId="0" borderId="4" xfId="270" quotePrefix="1" applyNumberFormat="1" applyFont="1" applyBorder="1" applyAlignment="1">
      <alignment horizontal="center" vertical="center"/>
    </xf>
    <xf numFmtId="4" fontId="36" fillId="0" borderId="34" xfId="270" quotePrefix="1" applyNumberFormat="1" applyFont="1" applyBorder="1" applyAlignment="1">
      <alignment horizontal="center" vertical="center"/>
    </xf>
    <xf numFmtId="4" fontId="36" fillId="0" borderId="0" xfId="270" applyNumberFormat="1" applyFont="1" applyBorder="1" applyAlignment="1">
      <alignment vertical="center"/>
    </xf>
    <xf numFmtId="0" fontId="36" fillId="0" borderId="0" xfId="270" applyNumberFormat="1" applyFont="1" applyBorder="1" applyAlignment="1">
      <alignment horizontal="center" vertical="center"/>
    </xf>
    <xf numFmtId="0" fontId="36" fillId="0" borderId="0" xfId="270" applyFont="1" applyFill="1" applyBorder="1" applyAlignment="1">
      <alignment vertical="center"/>
    </xf>
    <xf numFmtId="4" fontId="36" fillId="0" borderId="0" xfId="270" applyNumberFormat="1" applyFont="1" applyBorder="1" applyAlignment="1">
      <alignment horizontal="center" vertical="center"/>
    </xf>
    <xf numFmtId="0" fontId="36" fillId="0" borderId="0" xfId="270" quotePrefix="1" applyFont="1" applyBorder="1" applyAlignment="1">
      <alignment horizontal="center" vertical="center"/>
    </xf>
    <xf numFmtId="0" fontId="38" fillId="0" borderId="4" xfId="270" applyFont="1" applyBorder="1" applyAlignment="1">
      <alignment horizontal="center" vertical="center" wrapText="1"/>
    </xf>
    <xf numFmtId="0" fontId="36" fillId="0" borderId="4" xfId="270" applyBorder="1" applyAlignment="1">
      <alignment horizontal="center" vertical="center" wrapText="1"/>
    </xf>
    <xf numFmtId="0" fontId="36" fillId="0" borderId="4" xfId="270" applyBorder="1" applyAlignment="1">
      <alignment vertical="center" wrapText="1"/>
    </xf>
    <xf numFmtId="0" fontId="36" fillId="0" borderId="0" xfId="27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170" fontId="0" fillId="0" borderId="0" xfId="27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170" fontId="0" fillId="0" borderId="34" xfId="271" applyFont="1" applyBorder="1" applyAlignment="1">
      <alignment vertical="center"/>
    </xf>
    <xf numFmtId="49" fontId="0" fillId="0" borderId="34" xfId="0" applyNumberFormat="1" applyBorder="1" applyAlignment="1">
      <alignment vertical="center"/>
    </xf>
    <xf numFmtId="170" fontId="0" fillId="0" borderId="35" xfId="271" applyFont="1" applyBorder="1" applyAlignment="1">
      <alignment vertical="center"/>
    </xf>
    <xf numFmtId="0" fontId="40" fillId="0" borderId="35" xfId="0" applyFont="1" applyBorder="1" applyAlignment="1">
      <alignment vertical="center"/>
    </xf>
    <xf numFmtId="49" fontId="0" fillId="0" borderId="35" xfId="0" applyNumberFormat="1" applyBorder="1" applyAlignment="1">
      <alignment vertical="center"/>
    </xf>
    <xf numFmtId="170" fontId="0" fillId="0" borderId="22" xfId="271" applyFont="1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22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40" fillId="0" borderId="22" xfId="0" applyFont="1" applyBorder="1" applyAlignment="1">
      <alignment vertical="center"/>
    </xf>
    <xf numFmtId="170" fontId="0" fillId="0" borderId="4" xfId="271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49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5" xfId="0" applyBorder="1" applyAlignment="1">
      <alignment vertical="center"/>
    </xf>
    <xf numFmtId="170" fontId="0" fillId="0" borderId="55" xfId="271" applyFont="1" applyBorder="1" applyAlignment="1">
      <alignment horizontal="center" vertical="center"/>
    </xf>
    <xf numFmtId="0" fontId="0" fillId="0" borderId="55" xfId="0" applyBorder="1" applyAlignment="1">
      <alignment horizontal="left" vertical="center"/>
    </xf>
    <xf numFmtId="49" fontId="0" fillId="0" borderId="55" xfId="0" applyNumberFormat="1" applyBorder="1" applyAlignment="1">
      <alignment vertical="center"/>
    </xf>
    <xf numFmtId="170" fontId="0" fillId="0" borderId="22" xfId="271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49" fontId="0" fillId="7" borderId="22" xfId="0" applyNumberFormat="1" applyFill="1" applyBorder="1" applyAlignment="1">
      <alignment vertical="center"/>
    </xf>
    <xf numFmtId="0" fontId="0" fillId="7" borderId="22" xfId="0" applyFill="1" applyBorder="1" applyAlignment="1">
      <alignment vertical="center"/>
    </xf>
    <xf numFmtId="170" fontId="0" fillId="7" borderId="22" xfId="271" applyFont="1" applyFill="1" applyBorder="1" applyAlignment="1">
      <alignment vertical="center"/>
    </xf>
    <xf numFmtId="49" fontId="0" fillId="7" borderId="35" xfId="0" applyNumberFormat="1" applyFill="1" applyBorder="1" applyAlignment="1">
      <alignment vertical="center"/>
    </xf>
    <xf numFmtId="0" fontId="40" fillId="7" borderId="35" xfId="0" applyFont="1" applyFill="1" applyBorder="1" applyAlignment="1">
      <alignment vertical="center"/>
    </xf>
    <xf numFmtId="170" fontId="0" fillId="7" borderId="35" xfId="271" applyFont="1" applyFill="1" applyBorder="1" applyAlignment="1">
      <alignment vertical="center"/>
    </xf>
    <xf numFmtId="49" fontId="0" fillId="7" borderId="34" xfId="0" applyNumberFormat="1" applyFill="1" applyBorder="1" applyAlignment="1">
      <alignment vertical="center"/>
    </xf>
    <xf numFmtId="0" fontId="40" fillId="7" borderId="34" xfId="0" applyFont="1" applyFill="1" applyBorder="1" applyAlignment="1">
      <alignment vertical="center"/>
    </xf>
    <xf numFmtId="170" fontId="0" fillId="7" borderId="34" xfId="271" applyFont="1" applyFill="1" applyBorder="1" applyAlignment="1">
      <alignment vertical="center"/>
    </xf>
    <xf numFmtId="0" fontId="26" fillId="0" borderId="0" xfId="272" applyFont="1"/>
    <xf numFmtId="0" fontId="42" fillId="0" borderId="0" xfId="272"/>
    <xf numFmtId="0" fontId="20" fillId="0" borderId="0" xfId="272" applyFont="1"/>
    <xf numFmtId="49" fontId="42" fillId="0" borderId="22" xfId="272" applyNumberFormat="1" applyBorder="1"/>
    <xf numFmtId="0" fontId="42" fillId="0" borderId="22" xfId="272" applyBorder="1" applyAlignment="1">
      <alignment horizontal="left"/>
    </xf>
    <xf numFmtId="2" fontId="42" fillId="0" borderId="22" xfId="272" applyNumberFormat="1" applyBorder="1" applyAlignment="1">
      <alignment horizontal="center"/>
    </xf>
    <xf numFmtId="0" fontId="42" fillId="0" borderId="22" xfId="272" applyBorder="1"/>
    <xf numFmtId="49" fontId="42" fillId="0" borderId="55" xfId="272" applyNumberFormat="1" applyBorder="1"/>
    <xf numFmtId="0" fontId="42" fillId="0" borderId="55" xfId="272" applyBorder="1" applyAlignment="1">
      <alignment horizontal="left"/>
    </xf>
    <xf numFmtId="2" fontId="42" fillId="0" borderId="55" xfId="272" applyNumberFormat="1" applyBorder="1" applyAlignment="1">
      <alignment horizontal="center"/>
    </xf>
    <xf numFmtId="0" fontId="42" fillId="0" borderId="55" xfId="272" applyBorder="1"/>
    <xf numFmtId="49" fontId="42" fillId="0" borderId="35" xfId="272" applyNumberFormat="1" applyBorder="1"/>
    <xf numFmtId="0" fontId="42" fillId="0" borderId="35" xfId="272" applyBorder="1"/>
    <xf numFmtId="2" fontId="42" fillId="0" borderId="35" xfId="272" applyNumberFormat="1" applyBorder="1"/>
    <xf numFmtId="0" fontId="40" fillId="0" borderId="35" xfId="272" applyFont="1" applyBorder="1"/>
    <xf numFmtId="49" fontId="42" fillId="0" borderId="34" xfId="272" applyNumberFormat="1" applyBorder="1"/>
    <xf numFmtId="0" fontId="42" fillId="0" borderId="34" xfId="272" applyBorder="1"/>
    <xf numFmtId="2" fontId="42" fillId="0" borderId="34" xfId="272" applyNumberFormat="1" applyBorder="1"/>
    <xf numFmtId="49" fontId="42" fillId="0" borderId="4" xfId="272" applyNumberFormat="1" applyBorder="1"/>
    <xf numFmtId="0" fontId="42" fillId="0" borderId="4" xfId="272" applyBorder="1"/>
    <xf numFmtId="2" fontId="42" fillId="0" borderId="4" xfId="272" applyNumberFormat="1" applyBorder="1"/>
    <xf numFmtId="49" fontId="40" fillId="0" borderId="4" xfId="272" applyNumberFormat="1" applyFont="1" applyBorder="1"/>
    <xf numFmtId="2" fontId="42" fillId="0" borderId="22" xfId="272" applyNumberFormat="1" applyBorder="1"/>
    <xf numFmtId="0" fontId="42" fillId="0" borderId="35" xfId="272" applyBorder="1" applyAlignment="1">
      <alignment horizontal="left"/>
    </xf>
    <xf numFmtId="2" fontId="42" fillId="0" borderId="35" xfId="272" applyNumberFormat="1" applyBorder="1" applyAlignment="1">
      <alignment horizontal="center"/>
    </xf>
    <xf numFmtId="49" fontId="42" fillId="0" borderId="20" xfId="272" applyNumberFormat="1" applyBorder="1"/>
    <xf numFmtId="49" fontId="42" fillId="0" borderId="57" xfId="272" applyNumberFormat="1" applyBorder="1"/>
    <xf numFmtId="49" fontId="40" fillId="0" borderId="35" xfId="272" applyNumberFormat="1" applyFont="1" applyBorder="1"/>
    <xf numFmtId="49" fontId="43" fillId="0" borderId="52" xfId="272" applyNumberFormat="1" applyFont="1" applyBorder="1"/>
    <xf numFmtId="0" fontId="43" fillId="0" borderId="50" xfId="272" applyFont="1" applyBorder="1"/>
    <xf numFmtId="2" fontId="43" fillId="0" borderId="50" xfId="272" applyNumberFormat="1" applyFont="1" applyBorder="1"/>
    <xf numFmtId="43" fontId="43" fillId="0" borderId="50" xfId="273" applyFont="1" applyBorder="1"/>
    <xf numFmtId="49" fontId="42" fillId="0" borderId="58" xfId="272" applyNumberFormat="1" applyBorder="1"/>
    <xf numFmtId="0" fontId="13" fillId="2" borderId="1" xfId="0" applyFont="1" applyFill="1" applyBorder="1" applyAlignment="1" applyProtection="1">
      <alignment horizontal="center"/>
    </xf>
    <xf numFmtId="0" fontId="13" fillId="2" borderId="2" xfId="0" applyFont="1" applyFill="1" applyBorder="1" applyAlignment="1" applyProtection="1">
      <alignment horizontal="center"/>
    </xf>
    <xf numFmtId="0" fontId="13" fillId="2" borderId="3" xfId="0" applyFont="1" applyFill="1" applyBorder="1" applyAlignment="1" applyProtection="1">
      <alignment horizontal="center"/>
    </xf>
    <xf numFmtId="10" fontId="8" fillId="7" borderId="1" xfId="4" applyNumberFormat="1" applyFont="1" applyFill="1" applyBorder="1" applyAlignment="1" applyProtection="1">
      <alignment horizontal="center" vertical="center"/>
      <protection locked="0" hidden="1"/>
    </xf>
    <xf numFmtId="10" fontId="8" fillId="7" borderId="3" xfId="4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4" applyNumberFormat="1" applyFont="1" applyFill="1" applyBorder="1" applyAlignment="1" applyProtection="1">
      <alignment horizontal="center" vertical="center"/>
      <protection hidden="1"/>
    </xf>
    <xf numFmtId="10" fontId="6" fillId="0" borderId="19" xfId="4" applyNumberFormat="1" applyFont="1" applyFill="1" applyBorder="1" applyAlignment="1" applyProtection="1">
      <alignment horizontal="center" vertical="center"/>
      <protection hidden="1"/>
    </xf>
    <xf numFmtId="49" fontId="23" fillId="0" borderId="0" xfId="0" applyNumberFormat="1" applyFont="1" applyBorder="1" applyAlignment="1">
      <alignment horizontal="center" vertical="center"/>
    </xf>
    <xf numFmtId="0" fontId="37" fillId="0" borderId="0" xfId="270" applyFont="1" applyBorder="1" applyAlignment="1">
      <alignment horizontal="center" vertical="center"/>
    </xf>
    <xf numFmtId="0" fontId="38" fillId="14" borderId="52" xfId="270" applyFont="1" applyFill="1" applyBorder="1" applyAlignment="1">
      <alignment horizontal="left" vertical="center"/>
    </xf>
    <xf numFmtId="0" fontId="38" fillId="14" borderId="53" xfId="270" applyFont="1" applyFill="1" applyBorder="1" applyAlignment="1">
      <alignment horizontal="left" vertical="center"/>
    </xf>
    <xf numFmtId="0" fontId="39" fillId="0" borderId="46" xfId="270" applyFont="1" applyBorder="1" applyAlignment="1">
      <alignment horizontal="center" vertical="center" wrapText="1"/>
    </xf>
    <xf numFmtId="0" fontId="27" fillId="0" borderId="1" xfId="0" applyFont="1" applyBorder="1" applyAlignment="1" applyProtection="1">
      <alignment horizontal="center" vertical="center"/>
    </xf>
    <xf numFmtId="0" fontId="27" fillId="0" borderId="2" xfId="0" applyFont="1" applyBorder="1" applyAlignment="1" applyProtection="1">
      <alignment horizontal="center" vertical="center"/>
    </xf>
    <xf numFmtId="0" fontId="27" fillId="0" borderId="3" xfId="0" applyFont="1" applyBorder="1" applyAlignment="1" applyProtection="1">
      <alignment horizontal="center" vertical="center"/>
    </xf>
    <xf numFmtId="0" fontId="8" fillId="0" borderId="48" xfId="0" applyFont="1" applyBorder="1" applyAlignment="1" applyProtection="1">
      <alignment horizontal="center" vertical="center"/>
      <protection hidden="1"/>
    </xf>
    <xf numFmtId="0" fontId="6" fillId="4" borderId="22" xfId="0" applyFont="1" applyFill="1" applyBorder="1" applyAlignment="1" applyProtection="1">
      <alignment vertical="center"/>
      <protection hidden="1"/>
    </xf>
    <xf numFmtId="0" fontId="6" fillId="4" borderId="35" xfId="0" applyFont="1" applyFill="1" applyBorder="1" applyAlignment="1" applyProtection="1">
      <alignment vertical="center"/>
      <protection hidden="1"/>
    </xf>
    <xf numFmtId="0" fontId="6" fillId="4" borderId="34" xfId="0" applyFont="1" applyFill="1" applyBorder="1" applyAlignment="1" applyProtection="1">
      <alignment vertical="center"/>
      <protection hidden="1"/>
    </xf>
    <xf numFmtId="168" fontId="10" fillId="4" borderId="4" xfId="0" applyNumberFormat="1" applyFont="1" applyFill="1" applyBorder="1" applyAlignment="1" applyProtection="1">
      <alignment vertical="center"/>
      <protection hidden="1"/>
    </xf>
    <xf numFmtId="0" fontId="6" fillId="5" borderId="45" xfId="0" applyFont="1" applyFill="1" applyBorder="1" applyAlignment="1" applyProtection="1">
      <alignment vertical="center"/>
      <protection hidden="1"/>
    </xf>
    <xf numFmtId="0" fontId="6" fillId="5" borderId="34" xfId="0" applyFont="1" applyFill="1" applyBorder="1" applyAlignment="1" applyProtection="1">
      <alignment vertical="center"/>
      <protection hidden="1"/>
    </xf>
    <xf numFmtId="168" fontId="6" fillId="6" borderId="4" xfId="0" applyNumberFormat="1" applyFont="1" applyFill="1" applyBorder="1" applyAlignment="1" applyProtection="1">
      <alignment vertical="center"/>
      <protection hidden="1"/>
    </xf>
    <xf numFmtId="167" fontId="6" fillId="5" borderId="22" xfId="0" applyNumberFormat="1" applyFont="1" applyFill="1" applyBorder="1" applyAlignment="1" applyProtection="1">
      <alignment vertical="center"/>
      <protection hidden="1"/>
    </xf>
    <xf numFmtId="167" fontId="6" fillId="5" borderId="34" xfId="0" applyNumberFormat="1" applyFont="1" applyFill="1" applyBorder="1" applyAlignment="1" applyProtection="1">
      <alignment vertical="center"/>
      <protection hidden="1"/>
    </xf>
    <xf numFmtId="0" fontId="45" fillId="0" borderId="0" xfId="272" applyFont="1"/>
    <xf numFmtId="0" fontId="44" fillId="0" borderId="59" xfId="272" applyFont="1" applyBorder="1"/>
    <xf numFmtId="0" fontId="45" fillId="0" borderId="59" xfId="272" applyFont="1" applyBorder="1"/>
    <xf numFmtId="0" fontId="45" fillId="0" borderId="55" xfId="272" applyFont="1" applyBorder="1" applyAlignment="1">
      <alignment horizontal="center"/>
    </xf>
    <xf numFmtId="49" fontId="45" fillId="0" borderId="34" xfId="272" applyNumberFormat="1" applyFont="1" applyBorder="1"/>
    <xf numFmtId="0" fontId="38" fillId="0" borderId="34" xfId="272" applyFont="1" applyBorder="1"/>
    <xf numFmtId="2" fontId="45" fillId="0" borderId="34" xfId="272" applyNumberFormat="1" applyFont="1" applyBorder="1"/>
    <xf numFmtId="0" fontId="45" fillId="0" borderId="34" xfId="272" applyFont="1" applyBorder="1"/>
    <xf numFmtId="49" fontId="45" fillId="0" borderId="4" xfId="272" applyNumberFormat="1" applyFont="1" applyBorder="1"/>
    <xf numFmtId="0" fontId="45" fillId="0" borderId="4" xfId="272" applyFont="1" applyBorder="1"/>
    <xf numFmtId="2" fontId="45" fillId="0" borderId="4" xfId="272" applyNumberFormat="1" applyFont="1" applyBorder="1"/>
    <xf numFmtId="2" fontId="45" fillId="0" borderId="4" xfId="272" applyNumberFormat="1" applyFont="1" applyFill="1" applyBorder="1"/>
    <xf numFmtId="0" fontId="45" fillId="0" borderId="4" xfId="272" applyFont="1" applyFill="1" applyBorder="1"/>
    <xf numFmtId="2" fontId="45" fillId="0" borderId="0" xfId="272" applyNumberFormat="1" applyFont="1"/>
    <xf numFmtId="0" fontId="1" fillId="0" borderId="0" xfId="272" applyFont="1"/>
    <xf numFmtId="0" fontId="46" fillId="0" borderId="0" xfId="272" applyFont="1"/>
    <xf numFmtId="0" fontId="45" fillId="7" borderId="1" xfId="272" applyFont="1" applyFill="1" applyBorder="1" applyAlignment="1">
      <alignment vertical="center"/>
    </xf>
    <xf numFmtId="0" fontId="45" fillId="7" borderId="2" xfId="272" applyFont="1" applyFill="1" applyBorder="1" applyAlignment="1">
      <alignment vertical="center"/>
    </xf>
    <xf numFmtId="2" fontId="45" fillId="7" borderId="3" xfId="272" applyNumberFormat="1" applyFont="1" applyFill="1" applyBorder="1" applyAlignment="1">
      <alignment vertical="center"/>
    </xf>
  </cellXfs>
  <cellStyles count="274"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100" builtinId="9" hidden="1"/>
    <cellStyle name="Besuchter Link" xfId="102" builtinId="9" hidden="1"/>
    <cellStyle name="Besuchter Link" xfId="104" builtinId="9" hidden="1"/>
    <cellStyle name="Besuchter Link" xfId="106" builtinId="9" hidden="1"/>
    <cellStyle name="Besuchter Link" xfId="108" builtinId="9" hidden="1"/>
    <cellStyle name="Besuchter Link" xfId="110" builtinId="9" hidden="1"/>
    <cellStyle name="Besuchter Link" xfId="112" builtinId="9" hidden="1"/>
    <cellStyle name="Besuchter Link" xfId="114" builtinId="9" hidden="1"/>
    <cellStyle name="Besuchter Link" xfId="116" builtinId="9" hidden="1"/>
    <cellStyle name="Besuchter Link" xfId="118" builtinId="9" hidden="1"/>
    <cellStyle name="Besuchter Link" xfId="120" builtinId="9" hidden="1"/>
    <cellStyle name="Besuchter Link" xfId="122" builtinId="9" hidden="1"/>
    <cellStyle name="Besuchter Link" xfId="124" builtinId="9" hidden="1"/>
    <cellStyle name="Besuchter Link" xfId="126" builtinId="9" hidden="1"/>
    <cellStyle name="Besuchter Link" xfId="128" builtinId="9" hidden="1"/>
    <cellStyle name="Besuchter Link" xfId="130" builtinId="9" hidden="1"/>
    <cellStyle name="Besuchter Link" xfId="132" builtinId="9" hidden="1"/>
    <cellStyle name="Besuchter Link" xfId="134" builtinId="9" hidden="1"/>
    <cellStyle name="Besuchter Link" xfId="136" builtinId="9" hidden="1"/>
    <cellStyle name="Besuchter Link" xfId="138" builtinId="9" hidden="1"/>
    <cellStyle name="Besuchter Link" xfId="140" builtinId="9" hidden="1"/>
    <cellStyle name="Besuchter Link" xfId="142" builtinId="9" hidden="1"/>
    <cellStyle name="Besuchter Link" xfId="144" builtinId="9" hidden="1"/>
    <cellStyle name="Besuchter Link" xfId="146" builtinId="9" hidden="1"/>
    <cellStyle name="Besuchter Link" xfId="148" builtinId="9" hidden="1"/>
    <cellStyle name="Besuchter Link" xfId="150" builtinId="9" hidden="1"/>
    <cellStyle name="Besuchter Link" xfId="152" builtinId="9" hidden="1"/>
    <cellStyle name="Besuchter Link" xfId="154" builtinId="9" hidden="1"/>
    <cellStyle name="Besuchter Link" xfId="156" builtinId="9" hidden="1"/>
    <cellStyle name="Besuchter Link" xfId="158" builtinId="9" hidden="1"/>
    <cellStyle name="Besuchter Link" xfId="160" builtinId="9" hidden="1"/>
    <cellStyle name="Besuchter Link" xfId="162" builtinId="9" hidden="1"/>
    <cellStyle name="Besuchter Link" xfId="164" builtinId="9" hidden="1"/>
    <cellStyle name="Besuchter Link" xfId="166" builtinId="9" hidden="1"/>
    <cellStyle name="Besuchter Link" xfId="168" builtinId="9" hidden="1"/>
    <cellStyle name="Besuchter Link" xfId="170" builtinId="9" hidden="1"/>
    <cellStyle name="Besuchter Link" xfId="172" builtinId="9" hidden="1"/>
    <cellStyle name="Besuchter Link" xfId="174" builtinId="9" hidden="1"/>
    <cellStyle name="Besuchter Link" xfId="176" builtinId="9" hidden="1"/>
    <cellStyle name="Besuchter Link" xfId="178" builtinId="9" hidden="1"/>
    <cellStyle name="Besuchter Link" xfId="180" builtinId="9" hidden="1"/>
    <cellStyle name="Besuchter Link" xfId="182" builtinId="9" hidden="1"/>
    <cellStyle name="Besuchter Link" xfId="184" builtinId="9" hidden="1"/>
    <cellStyle name="Besuchter Link" xfId="186" builtinId="9" hidden="1"/>
    <cellStyle name="Besuchter Link" xfId="188" builtinId="9" hidden="1"/>
    <cellStyle name="Besuchter Link" xfId="190" builtinId="9" hidden="1"/>
    <cellStyle name="Besuchter Link" xfId="192" builtinId="9" hidden="1"/>
    <cellStyle name="Besuchter Link" xfId="194" builtinId="9" hidden="1"/>
    <cellStyle name="Besuchter Link" xfId="196" builtinId="9" hidden="1"/>
    <cellStyle name="Besuchter Link" xfId="198" builtinId="9" hidden="1"/>
    <cellStyle name="Besuchter Link" xfId="200" builtinId="9" hidden="1"/>
    <cellStyle name="Besuchter Link" xfId="202" builtinId="9" hidden="1"/>
    <cellStyle name="Besuchter Link" xfId="204" builtinId="9" hidden="1"/>
    <cellStyle name="Besuchter Link" xfId="206" builtinId="9" hidden="1"/>
    <cellStyle name="Besuchter Link" xfId="208" builtinId="9" hidden="1"/>
    <cellStyle name="Besuchter Link" xfId="210" builtinId="9" hidden="1"/>
    <cellStyle name="Besuchter Link" xfId="212" builtinId="9" hidden="1"/>
    <cellStyle name="Besuchter Link" xfId="214" builtinId="9" hidden="1"/>
    <cellStyle name="Besuchter Link" xfId="216" builtinId="9" hidden="1"/>
    <cellStyle name="Besuchter Link" xfId="218" builtinId="9" hidden="1"/>
    <cellStyle name="Besuchter Link" xfId="220" builtinId="9" hidden="1"/>
    <cellStyle name="Besuchter Link" xfId="222" builtinId="9" hidden="1"/>
    <cellStyle name="Besuchter Link" xfId="224" builtinId="9" hidden="1"/>
    <cellStyle name="Besuchter Link" xfId="226" builtinId="9" hidden="1"/>
    <cellStyle name="Besuchter Link" xfId="228" builtinId="9" hidden="1"/>
    <cellStyle name="Besuchter Link" xfId="230" builtinId="9" hidden="1"/>
    <cellStyle name="Besuchter Link" xfId="232" builtinId="9" hidden="1"/>
    <cellStyle name="Besuchter Link" xfId="234" builtinId="9" hidden="1"/>
    <cellStyle name="Besuchter Link" xfId="236" builtinId="9" hidden="1"/>
    <cellStyle name="Besuchter Link" xfId="238" builtinId="9" hidden="1"/>
    <cellStyle name="Besuchter Link" xfId="240" builtinId="9" hidden="1"/>
    <cellStyle name="Besuchter Link" xfId="242" builtinId="9" hidden="1"/>
    <cellStyle name="Besuchter Link" xfId="244" builtinId="9" hidden="1"/>
    <cellStyle name="Besuchter Link" xfId="246" builtinId="9" hidden="1"/>
    <cellStyle name="Besuchter Link" xfId="248" builtinId="9" hidden="1"/>
    <cellStyle name="Besuchter Link" xfId="250" builtinId="9" hidden="1"/>
    <cellStyle name="Besuchter Link" xfId="252" builtinId="9" hidden="1"/>
    <cellStyle name="Besuchter Link" xfId="254" builtinId="9" hidden="1"/>
    <cellStyle name="Besuchter Link" xfId="256" builtinId="9" hidden="1"/>
    <cellStyle name="Besuchter Link" xfId="258" builtinId="9" hidden="1"/>
    <cellStyle name="Besuchter Link" xfId="260" builtinId="9" hidden="1"/>
    <cellStyle name="Besuchter Link" xfId="262" builtinId="9" hidden="1"/>
    <cellStyle name="Besuchter Link" xfId="264" builtinId="9" hidden="1"/>
    <cellStyle name="Besuchter Link" xfId="266" builtinId="9" hidden="1"/>
    <cellStyle name="Dezimal" xfId="98" builtinId="3"/>
    <cellStyle name="Dezimal 2" xfId="269"/>
    <cellStyle name="Dezimal 3" xfId="271"/>
    <cellStyle name="Dezimal 4" xfId="273"/>
    <cellStyle name="Euro" xfId="1"/>
    <cellStyle name="fnRegressQ" xfId="2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Prozent" xfId="3" builtinId="5"/>
    <cellStyle name="Standard" xfId="0" builtinId="0"/>
    <cellStyle name="Standard 2" xfId="267"/>
    <cellStyle name="Standard 3" xfId="268"/>
    <cellStyle name="Standard 4" xfId="270"/>
    <cellStyle name="Standard 5" xfId="272"/>
    <cellStyle name="Standard 7" xfId="4"/>
    <cellStyle name="Währung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:G48"/>
  <sheetViews>
    <sheetView showGridLines="0" tabSelected="1" view="pageLayout" workbookViewId="0">
      <selection activeCell="E41" sqref="E41"/>
    </sheetView>
  </sheetViews>
  <sheetFormatPr baseColWidth="10" defaultColWidth="11.33203125" defaultRowHeight="13" x14ac:dyDescent="0"/>
  <cols>
    <col min="1" max="1" width="5.6640625" style="23" customWidth="1"/>
    <col min="2" max="2" width="22.1640625" style="11" customWidth="1"/>
    <col min="3" max="16384" width="11.33203125" style="11"/>
  </cols>
  <sheetData>
    <row r="1" spans="1:7">
      <c r="A1" s="7" t="s">
        <v>113</v>
      </c>
      <c r="B1" s="8"/>
      <c r="C1" s="9"/>
      <c r="D1" s="9"/>
      <c r="E1" s="9"/>
      <c r="F1" s="9"/>
      <c r="G1" s="10"/>
    </row>
    <row r="2" spans="1:7">
      <c r="A2" s="12"/>
      <c r="B2" s="13"/>
      <c r="C2" s="14"/>
      <c r="D2" s="14"/>
      <c r="E2" s="14"/>
      <c r="F2" s="14"/>
      <c r="G2" s="15"/>
    </row>
    <row r="3" spans="1:7">
      <c r="A3" s="16"/>
      <c r="B3" s="5" t="s">
        <v>114</v>
      </c>
      <c r="C3" s="100"/>
      <c r="D3" s="101"/>
      <c r="E3" s="101"/>
      <c r="F3" s="101"/>
      <c r="G3" s="102"/>
    </row>
    <row r="4" spans="1:7">
      <c r="A4" s="16"/>
      <c r="B4" s="5" t="s">
        <v>115</v>
      </c>
      <c r="C4" s="100"/>
      <c r="D4" s="101"/>
      <c r="E4" s="101"/>
      <c r="F4" s="101"/>
      <c r="G4" s="102"/>
    </row>
    <row r="5" spans="1:7">
      <c r="A5" s="16"/>
      <c r="B5" s="5" t="s">
        <v>116</v>
      </c>
      <c r="C5" s="100"/>
      <c r="D5" s="101"/>
      <c r="E5" s="101"/>
      <c r="F5" s="101"/>
      <c r="G5" s="102"/>
    </row>
    <row r="6" spans="1:7">
      <c r="A6" s="16"/>
      <c r="B6" s="6" t="s">
        <v>3</v>
      </c>
      <c r="C6" s="100"/>
      <c r="D6" s="101"/>
      <c r="E6" s="101"/>
      <c r="F6" s="101"/>
      <c r="G6" s="102"/>
    </row>
    <row r="7" spans="1:7">
      <c r="A7" s="16"/>
      <c r="B7" s="6" t="s">
        <v>117</v>
      </c>
      <c r="C7" s="100"/>
      <c r="D7" s="101"/>
      <c r="E7" s="101"/>
      <c r="F7" s="101"/>
      <c r="G7" s="102"/>
    </row>
    <row r="8" spans="1:7">
      <c r="A8" s="17"/>
      <c r="B8" s="18" t="s">
        <v>118</v>
      </c>
      <c r="C8" s="100"/>
      <c r="D8" s="101"/>
      <c r="E8" s="101"/>
      <c r="F8" s="101"/>
      <c r="G8" s="102"/>
    </row>
    <row r="9" spans="1:7">
      <c r="A9" s="17"/>
      <c r="B9" s="18" t="s">
        <v>119</v>
      </c>
      <c r="C9" s="100"/>
      <c r="D9" s="101"/>
      <c r="E9" s="101"/>
      <c r="F9" s="101"/>
      <c r="G9" s="102"/>
    </row>
    <row r="10" spans="1:7" ht="14" thickBot="1">
      <c r="A10" s="19"/>
      <c r="B10" s="20"/>
      <c r="C10" s="21"/>
      <c r="D10" s="21"/>
      <c r="E10" s="21"/>
      <c r="F10" s="21"/>
      <c r="G10" s="22"/>
    </row>
    <row r="11" spans="1:7" ht="14" thickBot="1"/>
    <row r="12" spans="1:7">
      <c r="A12" s="24"/>
      <c r="B12" s="9"/>
      <c r="C12" s="9"/>
      <c r="D12" s="9"/>
      <c r="E12" s="9"/>
      <c r="F12" s="9"/>
      <c r="G12" s="10"/>
    </row>
    <row r="13" spans="1:7">
      <c r="A13" s="25" t="s">
        <v>120</v>
      </c>
      <c r="B13" s="26" t="s">
        <v>121</v>
      </c>
      <c r="C13" s="352" t="s">
        <v>122</v>
      </c>
      <c r="D13" s="353"/>
      <c r="E13" s="353"/>
      <c r="F13" s="354"/>
      <c r="G13" s="15"/>
    </row>
    <row r="14" spans="1:7" s="31" customFormat="1">
      <c r="A14" s="27"/>
      <c r="B14" s="28"/>
      <c r="C14" s="29"/>
      <c r="D14" s="29"/>
      <c r="E14" s="29"/>
      <c r="F14" s="29"/>
      <c r="G14" s="30"/>
    </row>
    <row r="15" spans="1:7">
      <c r="A15" s="17" t="s">
        <v>123</v>
      </c>
      <c r="B15" s="14" t="s">
        <v>158</v>
      </c>
      <c r="C15" s="14" t="s">
        <v>128</v>
      </c>
      <c r="D15" s="14"/>
      <c r="E15" s="14"/>
      <c r="F15" s="14"/>
      <c r="G15" s="15"/>
    </row>
    <row r="16" spans="1:7">
      <c r="A16" s="17"/>
      <c r="B16" s="14"/>
      <c r="C16" s="14" t="s">
        <v>161</v>
      </c>
      <c r="D16" s="14"/>
      <c r="E16" s="14"/>
      <c r="F16" s="14"/>
      <c r="G16" s="15"/>
    </row>
    <row r="17" spans="1:7">
      <c r="A17" s="17"/>
      <c r="B17" s="14"/>
      <c r="C17" s="14"/>
      <c r="D17" s="14"/>
      <c r="E17" s="14"/>
      <c r="F17" s="14"/>
      <c r="G17" s="15"/>
    </row>
    <row r="18" spans="1:7">
      <c r="A18" s="17" t="s">
        <v>124</v>
      </c>
      <c r="B18" s="14" t="s">
        <v>167</v>
      </c>
      <c r="C18" s="14" t="s">
        <v>162</v>
      </c>
      <c r="D18" s="14"/>
      <c r="E18" s="14"/>
      <c r="F18" s="14"/>
      <c r="G18" s="15"/>
    </row>
    <row r="19" spans="1:7">
      <c r="A19" s="17"/>
      <c r="B19" s="14"/>
      <c r="C19" s="14" t="s">
        <v>174</v>
      </c>
      <c r="D19" s="14"/>
      <c r="E19" s="14"/>
      <c r="F19" s="14"/>
      <c r="G19" s="15"/>
    </row>
    <row r="20" spans="1:7">
      <c r="A20" s="17"/>
      <c r="B20" s="14"/>
      <c r="C20" s="14"/>
      <c r="D20" s="14"/>
      <c r="E20" s="14"/>
      <c r="F20" s="14"/>
      <c r="G20" s="15"/>
    </row>
    <row r="21" spans="1:7">
      <c r="A21" s="17"/>
      <c r="B21" s="14"/>
      <c r="C21" s="14"/>
      <c r="D21" s="14"/>
      <c r="E21" s="14"/>
      <c r="F21" s="14"/>
      <c r="G21" s="15"/>
    </row>
    <row r="22" spans="1:7">
      <c r="A22" s="17" t="s">
        <v>125</v>
      </c>
      <c r="B22" s="14" t="s">
        <v>160</v>
      </c>
      <c r="C22" s="14" t="s">
        <v>168</v>
      </c>
      <c r="D22" s="14"/>
      <c r="E22" s="14"/>
      <c r="F22" s="14"/>
      <c r="G22" s="15"/>
    </row>
    <row r="23" spans="1:7">
      <c r="A23" s="17"/>
      <c r="B23" s="14"/>
      <c r="C23" s="14"/>
      <c r="D23" s="14"/>
      <c r="E23" s="14"/>
      <c r="F23" s="14"/>
      <c r="G23" s="15"/>
    </row>
    <row r="24" spans="1:7">
      <c r="A24" s="17"/>
      <c r="B24" s="14"/>
      <c r="C24" s="14"/>
      <c r="D24" s="14"/>
      <c r="E24" s="14"/>
      <c r="F24" s="14"/>
      <c r="G24" s="15"/>
    </row>
    <row r="25" spans="1:7">
      <c r="A25" s="32" t="s">
        <v>126</v>
      </c>
      <c r="B25" s="33" t="s">
        <v>140</v>
      </c>
      <c r="C25" s="33" t="s">
        <v>136</v>
      </c>
      <c r="D25" s="14"/>
      <c r="E25" s="14"/>
      <c r="F25" s="14"/>
      <c r="G25" s="15"/>
    </row>
    <row r="26" spans="1:7">
      <c r="A26" s="32"/>
      <c r="B26" s="34"/>
      <c r="C26" s="33" t="s">
        <v>138</v>
      </c>
      <c r="D26" s="14"/>
      <c r="E26" s="14"/>
      <c r="F26" s="14"/>
      <c r="G26" s="15"/>
    </row>
    <row r="27" spans="1:7">
      <c r="A27" s="32"/>
      <c r="B27" s="34"/>
      <c r="C27" s="33" t="s">
        <v>137</v>
      </c>
      <c r="D27" s="14"/>
      <c r="E27" s="14"/>
      <c r="F27" s="14"/>
      <c r="G27" s="15"/>
    </row>
    <row r="28" spans="1:7">
      <c r="A28" s="32"/>
      <c r="B28" s="34"/>
      <c r="C28" s="33"/>
      <c r="D28" s="14"/>
      <c r="E28" s="14"/>
      <c r="F28" s="14"/>
      <c r="G28" s="15"/>
    </row>
    <row r="29" spans="1:7">
      <c r="A29" s="32" t="s">
        <v>127</v>
      </c>
      <c r="B29" s="33" t="s">
        <v>132</v>
      </c>
      <c r="C29" s="33" t="s">
        <v>155</v>
      </c>
      <c r="D29" s="14"/>
      <c r="E29" s="14"/>
      <c r="F29" s="14"/>
      <c r="G29" s="15"/>
    </row>
    <row r="30" spans="1:7">
      <c r="A30" s="36"/>
      <c r="B30" s="35"/>
      <c r="C30" s="33" t="s">
        <v>133</v>
      </c>
      <c r="D30" s="14"/>
      <c r="E30" s="14"/>
      <c r="F30" s="14"/>
      <c r="G30" s="15"/>
    </row>
    <row r="31" spans="1:7">
      <c r="A31" s="36"/>
      <c r="B31" s="35"/>
      <c r="C31" s="33" t="s">
        <v>134</v>
      </c>
      <c r="D31" s="14"/>
      <c r="E31" s="14"/>
      <c r="F31" s="14"/>
      <c r="G31" s="15"/>
    </row>
    <row r="32" spans="1:7">
      <c r="A32" s="36"/>
      <c r="B32" s="35"/>
      <c r="C32" s="33" t="s">
        <v>135</v>
      </c>
      <c r="D32" s="14"/>
      <c r="E32" s="14"/>
      <c r="F32" s="14"/>
      <c r="G32" s="15"/>
    </row>
    <row r="33" spans="1:7">
      <c r="A33" s="36"/>
      <c r="B33" s="35"/>
      <c r="C33" s="33"/>
      <c r="D33" s="14"/>
      <c r="E33" s="14"/>
      <c r="F33" s="14"/>
      <c r="G33" s="15"/>
    </row>
    <row r="34" spans="1:7" ht="14" thickBot="1">
      <c r="A34" s="19"/>
      <c r="B34" s="20"/>
      <c r="C34" s="20"/>
      <c r="D34" s="20"/>
      <c r="E34" s="20"/>
      <c r="F34" s="20"/>
      <c r="G34" s="37"/>
    </row>
    <row r="35" spans="1:7" ht="14" thickBot="1"/>
    <row r="36" spans="1:7">
      <c r="A36" s="24"/>
      <c r="B36" s="9"/>
      <c r="C36" s="9"/>
      <c r="D36" s="9"/>
      <c r="E36" s="9"/>
      <c r="F36" s="9"/>
      <c r="G36" s="10"/>
    </row>
    <row r="37" spans="1:7" ht="21" customHeight="1">
      <c r="A37" s="17" t="s">
        <v>129</v>
      </c>
      <c r="B37" s="2" t="s">
        <v>576</v>
      </c>
      <c r="C37" s="2"/>
      <c r="D37" s="2"/>
      <c r="E37" s="2"/>
      <c r="F37" s="2"/>
      <c r="G37" s="133"/>
    </row>
    <row r="38" spans="1:7" ht="21" customHeight="1">
      <c r="A38" s="17"/>
      <c r="B38" s="2" t="s">
        <v>166</v>
      </c>
      <c r="C38" s="2"/>
      <c r="D38" s="2"/>
      <c r="E38" s="2"/>
      <c r="F38" s="2"/>
      <c r="G38" s="133"/>
    </row>
    <row r="39" spans="1:7" ht="21" customHeight="1">
      <c r="A39" s="17"/>
      <c r="B39" s="2" t="s">
        <v>175</v>
      </c>
      <c r="C39" s="2"/>
      <c r="D39" s="2"/>
      <c r="E39" s="2"/>
      <c r="F39" s="2"/>
      <c r="G39" s="133"/>
    </row>
    <row r="40" spans="1:7" ht="21" customHeight="1">
      <c r="A40" s="17"/>
      <c r="B40" s="166" t="s">
        <v>176</v>
      </c>
      <c r="G40" s="15"/>
    </row>
    <row r="41" spans="1:7">
      <c r="A41" s="17"/>
      <c r="B41" s="13"/>
      <c r="C41" s="14"/>
      <c r="D41" s="14"/>
      <c r="E41" s="14"/>
      <c r="F41" s="14"/>
      <c r="G41" s="15"/>
    </row>
    <row r="42" spans="1:7">
      <c r="A42" s="17"/>
      <c r="B42" s="14"/>
      <c r="C42" s="14"/>
      <c r="D42" s="14"/>
      <c r="E42" s="14"/>
      <c r="F42" s="14"/>
      <c r="G42" s="15"/>
    </row>
    <row r="43" spans="1:7">
      <c r="A43" s="17"/>
      <c r="C43" s="14"/>
      <c r="D43" s="14"/>
      <c r="E43" s="14"/>
      <c r="F43" s="14"/>
      <c r="G43" s="15"/>
    </row>
    <row r="44" spans="1:7">
      <c r="A44" s="17"/>
      <c r="B44" s="13"/>
      <c r="C44" s="14"/>
      <c r="D44" s="14"/>
      <c r="E44" s="14"/>
      <c r="F44" s="14"/>
      <c r="G44" s="15"/>
    </row>
    <row r="45" spans="1:7">
      <c r="A45" s="17"/>
      <c r="B45" s="14"/>
      <c r="C45" s="14"/>
      <c r="D45" s="14"/>
      <c r="E45" s="14"/>
      <c r="F45" s="14"/>
      <c r="G45" s="15"/>
    </row>
    <row r="46" spans="1:7">
      <c r="A46" s="17"/>
      <c r="B46" s="1"/>
      <c r="C46" s="1"/>
      <c r="D46" s="1"/>
      <c r="E46" s="1"/>
      <c r="F46" s="1"/>
      <c r="G46" s="117"/>
    </row>
    <row r="47" spans="1:7">
      <c r="A47" s="17"/>
      <c r="B47" s="1"/>
      <c r="C47" s="1"/>
      <c r="D47" s="1"/>
      <c r="E47" s="1"/>
      <c r="F47" s="1"/>
      <c r="G47" s="118"/>
    </row>
    <row r="48" spans="1:7" ht="14" thickBot="1">
      <c r="A48" s="19"/>
      <c r="B48" s="20"/>
      <c r="C48" s="20"/>
      <c r="D48" s="20"/>
      <c r="E48" s="20"/>
      <c r="F48" s="20"/>
      <c r="G48" s="37"/>
    </row>
  </sheetData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/>
  <headerFooter alignWithMargins="0">
    <oddHeader>&amp;CLRA Freising</oddHeader>
    <oddFooter>&amp;L&amp;A&amp;C&amp;Pvon&amp;N&amp;R&amp;D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B1:G26"/>
  <sheetViews>
    <sheetView showGridLines="0" view="pageLayout" workbookViewId="0">
      <selection activeCell="D12" sqref="D12"/>
    </sheetView>
  </sheetViews>
  <sheetFormatPr baseColWidth="10" defaultColWidth="11.33203125" defaultRowHeight="13" x14ac:dyDescent="0"/>
  <cols>
    <col min="1" max="1" width="2.33203125" style="149" customWidth="1"/>
    <col min="2" max="2" width="16.6640625" style="164" customWidth="1"/>
    <col min="3" max="3" width="23" style="164" bestFit="1" customWidth="1"/>
    <col min="4" max="4" width="32" style="164" customWidth="1"/>
    <col min="5" max="16384" width="11.33203125" style="149"/>
  </cols>
  <sheetData>
    <row r="1" spans="2:4" ht="24.75" customHeight="1">
      <c r="B1" s="147" t="s">
        <v>141</v>
      </c>
      <c r="C1" s="148"/>
      <c r="D1" s="148"/>
    </row>
    <row r="2" spans="2:4" ht="7.5" customHeight="1" thickBot="1">
      <c r="B2" s="147"/>
      <c r="C2" s="148"/>
      <c r="D2" s="148"/>
    </row>
    <row r="3" spans="2:4" ht="41" customHeight="1" thickTop="1" thickBot="1">
      <c r="B3" s="103" t="s">
        <v>153</v>
      </c>
      <c r="C3" s="104" t="s">
        <v>9</v>
      </c>
      <c r="D3" s="105" t="s">
        <v>154</v>
      </c>
    </row>
    <row r="4" spans="2:4" ht="22.75" customHeight="1" thickTop="1" thickBot="1">
      <c r="B4" s="150"/>
      <c r="C4" s="151"/>
      <c r="D4" s="151"/>
    </row>
    <row r="5" spans="2:4" ht="27" customHeight="1" thickTop="1">
      <c r="B5" s="152" t="s">
        <v>8</v>
      </c>
      <c r="C5" s="153" t="s">
        <v>10</v>
      </c>
      <c r="D5" s="154">
        <v>38</v>
      </c>
    </row>
    <row r="6" spans="2:4" ht="30" customHeight="1">
      <c r="B6" s="155" t="s">
        <v>4</v>
      </c>
      <c r="C6" s="156" t="s">
        <v>13</v>
      </c>
      <c r="D6" s="157">
        <v>76</v>
      </c>
    </row>
    <row r="7" spans="2:4" ht="33" customHeight="1">
      <c r="B7" s="155" t="s">
        <v>6</v>
      </c>
      <c r="C7" s="158" t="s">
        <v>16</v>
      </c>
      <c r="D7" s="157">
        <v>95</v>
      </c>
    </row>
    <row r="8" spans="2:4" ht="27" customHeight="1">
      <c r="B8" s="155" t="s">
        <v>5</v>
      </c>
      <c r="C8" s="156" t="s">
        <v>19</v>
      </c>
      <c r="D8" s="157">
        <v>114</v>
      </c>
    </row>
    <row r="9" spans="2:4" ht="27" customHeight="1">
      <c r="B9" s="155" t="s">
        <v>22</v>
      </c>
      <c r="C9" s="156" t="s">
        <v>23</v>
      </c>
      <c r="D9" s="157">
        <v>152</v>
      </c>
    </row>
    <row r="10" spans="2:4" ht="27" customHeight="1" thickBot="1">
      <c r="B10" s="171" t="s">
        <v>7</v>
      </c>
      <c r="C10" s="172" t="s">
        <v>26</v>
      </c>
      <c r="D10" s="157" t="s">
        <v>180</v>
      </c>
    </row>
    <row r="11" spans="2:4" ht="27" customHeight="1" thickTop="1">
      <c r="B11" s="173" t="s">
        <v>11</v>
      </c>
      <c r="C11" s="174" t="s">
        <v>12</v>
      </c>
      <c r="D11" s="154">
        <v>9</v>
      </c>
    </row>
    <row r="12" spans="2:4" ht="27" customHeight="1">
      <c r="B12" s="171" t="s">
        <v>14</v>
      </c>
      <c r="C12" s="172" t="s">
        <v>15</v>
      </c>
      <c r="D12" s="157">
        <v>18</v>
      </c>
    </row>
    <row r="13" spans="2:4" ht="27" customHeight="1">
      <c r="B13" s="171" t="s">
        <v>17</v>
      </c>
      <c r="C13" s="172" t="s">
        <v>18</v>
      </c>
      <c r="D13" s="157">
        <v>1</v>
      </c>
    </row>
    <row r="14" spans="2:4" ht="27" customHeight="1">
      <c r="B14" s="171" t="s">
        <v>20</v>
      </c>
      <c r="C14" s="172" t="s">
        <v>21</v>
      </c>
      <c r="D14" s="157">
        <v>2</v>
      </c>
    </row>
    <row r="15" spans="2:4" ht="27" customHeight="1">
      <c r="B15" s="171" t="s">
        <v>24</v>
      </c>
      <c r="C15" s="172" t="s">
        <v>25</v>
      </c>
      <c r="D15" s="157">
        <v>3</v>
      </c>
    </row>
    <row r="16" spans="2:4" ht="27" customHeight="1">
      <c r="B16" s="171" t="s">
        <v>27</v>
      </c>
      <c r="C16" s="172" t="s">
        <v>28</v>
      </c>
      <c r="D16" s="157">
        <v>4</v>
      </c>
    </row>
    <row r="17" spans="2:7" ht="27" customHeight="1">
      <c r="B17" s="171" t="s">
        <v>29</v>
      </c>
      <c r="C17" s="172" t="s">
        <v>30</v>
      </c>
      <c r="D17" s="157">
        <v>6</v>
      </c>
    </row>
    <row r="18" spans="2:7" ht="27" customHeight="1">
      <c r="B18" s="232" t="s">
        <v>194</v>
      </c>
      <c r="C18" s="233" t="s">
        <v>195</v>
      </c>
      <c r="D18" s="234">
        <v>0.25</v>
      </c>
    </row>
    <row r="19" spans="2:7" ht="27" customHeight="1" thickBot="1">
      <c r="B19" s="175" t="s">
        <v>31</v>
      </c>
      <c r="C19" s="176" t="s">
        <v>156</v>
      </c>
      <c r="D19" s="159" t="s">
        <v>157</v>
      </c>
    </row>
    <row r="20" spans="2:7" ht="20" customHeight="1" thickTop="1">
      <c r="B20" s="151"/>
      <c r="C20" s="160"/>
      <c r="D20" s="160"/>
      <c r="G20" s="161"/>
    </row>
    <row r="21" spans="2:7" ht="15" customHeight="1">
      <c r="B21" s="160"/>
      <c r="C21" s="162"/>
      <c r="D21" s="162"/>
    </row>
    <row r="22" spans="2:7">
      <c r="B22" s="163"/>
    </row>
    <row r="26" spans="2:7">
      <c r="B26" s="165"/>
      <c r="C26" s="165"/>
      <c r="D26" s="165"/>
    </row>
  </sheetData>
  <sheetProtection password="CD81" sheet="1" objects="1" scenarios="1"/>
  <phoneticPr fontId="6" type="noConversion"/>
  <printOptions horizontalCentered="1"/>
  <pageMargins left="0.59055118110236227" right="0.19685039370078741" top="0.98425196850393704" bottom="0.98425196850393704" header="0.51181102362204722" footer="0.51181102362204722"/>
  <pageSetup paperSize="9" scale="96" orientation="portrait" horizontalDpi="300" verticalDpi="300"/>
  <headerFooter alignWithMargins="0">
    <oddHeader>&amp;CLRA Freising</oddHeader>
    <oddFooter>&amp;L&amp;A&amp;C&amp;Pvon&amp;N&amp;R&amp;D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showZeros="0" showOutlineSymbols="0" view="pageLayout" topLeftCell="A4" workbookViewId="0">
      <selection activeCell="D13" sqref="D13"/>
    </sheetView>
  </sheetViews>
  <sheetFormatPr baseColWidth="10" defaultColWidth="11.5" defaultRowHeight="15" customHeight="1" x14ac:dyDescent="0"/>
  <cols>
    <col min="1" max="1" width="5.6640625" style="98" customWidth="1"/>
    <col min="2" max="2" width="14" style="44" customWidth="1"/>
    <col min="3" max="3" width="40.33203125" style="44" customWidth="1"/>
    <col min="4" max="4" width="11.5" style="45"/>
    <col min="5" max="5" width="11.5" style="46"/>
    <col min="6" max="6" width="3.5" style="42" customWidth="1"/>
    <col min="7" max="16384" width="11.5" style="42"/>
  </cols>
  <sheetData>
    <row r="1" spans="1:8">
      <c r="A1" s="38"/>
      <c r="B1" s="39"/>
      <c r="C1" s="39"/>
      <c r="D1" s="40"/>
      <c r="E1" s="41"/>
      <c r="F1" s="41"/>
    </row>
    <row r="2" spans="1:8" ht="15" customHeight="1">
      <c r="A2" s="43"/>
    </row>
    <row r="3" spans="1:8" ht="15" customHeight="1">
      <c r="A3" s="47"/>
      <c r="C3" s="48" t="s">
        <v>32</v>
      </c>
      <c r="D3" s="355"/>
      <c r="E3" s="356"/>
    </row>
    <row r="4" spans="1:8" ht="15" customHeight="1">
      <c r="A4" s="47"/>
      <c r="C4" s="49"/>
      <c r="D4" s="50"/>
      <c r="E4" s="51"/>
    </row>
    <row r="5" spans="1:8" ht="15" customHeight="1">
      <c r="A5" s="47" t="s">
        <v>182</v>
      </c>
      <c r="C5" s="49"/>
      <c r="D5" s="50"/>
      <c r="E5" s="51"/>
    </row>
    <row r="6" spans="1:8" ht="15" customHeight="1">
      <c r="A6" s="47"/>
      <c r="D6" s="52"/>
      <c r="E6" s="42"/>
    </row>
    <row r="7" spans="1:8" ht="15" customHeight="1" thickBot="1">
      <c r="A7" s="43"/>
      <c r="D7" s="52"/>
      <c r="E7" s="42"/>
    </row>
    <row r="8" spans="1:8" s="41" customFormat="1" ht="15" customHeight="1" thickTop="1">
      <c r="A8" s="53"/>
      <c r="B8" s="54" t="s">
        <v>33</v>
      </c>
      <c r="C8" s="121"/>
      <c r="D8" s="55" t="s">
        <v>143</v>
      </c>
      <c r="E8" s="56"/>
      <c r="G8" s="55" t="s">
        <v>144</v>
      </c>
      <c r="H8" s="56"/>
    </row>
    <row r="9" spans="1:8" s="41" customFormat="1" ht="15" customHeight="1">
      <c r="A9" s="57"/>
      <c r="B9" s="58" t="s">
        <v>34</v>
      </c>
      <c r="C9" s="122"/>
      <c r="D9" s="59" t="s">
        <v>35</v>
      </c>
      <c r="E9" s="60" t="s">
        <v>36</v>
      </c>
      <c r="G9" s="59" t="s">
        <v>35</v>
      </c>
      <c r="H9" s="60" t="s">
        <v>36</v>
      </c>
    </row>
    <row r="10" spans="1:8" s="64" customFormat="1" ht="20" customHeight="1">
      <c r="A10" s="61"/>
      <c r="B10" s="62" t="s">
        <v>145</v>
      </c>
      <c r="C10" s="58"/>
      <c r="D10" s="63">
        <v>1</v>
      </c>
      <c r="E10" s="123"/>
      <c r="G10" s="63">
        <v>1</v>
      </c>
      <c r="H10" s="123"/>
    </row>
    <row r="11" spans="1:8" ht="15" customHeight="1">
      <c r="A11" s="65" t="s">
        <v>37</v>
      </c>
      <c r="B11" s="66" t="s">
        <v>38</v>
      </c>
      <c r="C11" s="67"/>
      <c r="D11" s="68"/>
      <c r="E11" s="69"/>
      <c r="G11" s="70"/>
      <c r="H11" s="69"/>
    </row>
    <row r="12" spans="1:8" ht="15" customHeight="1">
      <c r="A12" s="65" t="s">
        <v>39</v>
      </c>
      <c r="B12" s="66" t="s">
        <v>40</v>
      </c>
      <c r="C12" s="67"/>
      <c r="D12" s="68"/>
      <c r="E12" s="69"/>
      <c r="G12" s="70"/>
      <c r="H12" s="69"/>
    </row>
    <row r="13" spans="1:8" ht="13">
      <c r="A13" s="71" t="s">
        <v>41</v>
      </c>
      <c r="B13" s="72" t="s">
        <v>42</v>
      </c>
      <c r="C13" s="73"/>
      <c r="D13" s="119"/>
      <c r="E13" s="74">
        <f>D13*$E$10</f>
        <v>0</v>
      </c>
      <c r="G13" s="119"/>
      <c r="H13" s="74">
        <f>G13*$H$10</f>
        <v>0</v>
      </c>
    </row>
    <row r="14" spans="1:8" ht="13">
      <c r="A14" s="71" t="s">
        <v>43</v>
      </c>
      <c r="B14" s="72" t="s">
        <v>44</v>
      </c>
      <c r="C14" s="73"/>
      <c r="D14" s="119"/>
      <c r="E14" s="74">
        <f>D14*$E$10</f>
        <v>0</v>
      </c>
      <c r="G14" s="119"/>
      <c r="H14" s="74">
        <f>G14*$H$10</f>
        <v>0</v>
      </c>
    </row>
    <row r="15" spans="1:8" ht="13">
      <c r="A15" s="71" t="s">
        <v>45</v>
      </c>
      <c r="B15" s="72" t="s">
        <v>46</v>
      </c>
      <c r="C15" s="73"/>
      <c r="D15" s="119"/>
      <c r="E15" s="74">
        <f>D15*$E$10</f>
        <v>0</v>
      </c>
      <c r="G15" s="134"/>
      <c r="H15" s="74"/>
    </row>
    <row r="16" spans="1:8" ht="13">
      <c r="A16" s="71" t="s">
        <v>47</v>
      </c>
      <c r="B16" s="72" t="s">
        <v>48</v>
      </c>
      <c r="C16" s="73"/>
      <c r="D16" s="119"/>
      <c r="E16" s="74">
        <f>D16*$E$10</f>
        <v>0</v>
      </c>
      <c r="G16" s="134"/>
      <c r="H16" s="74"/>
    </row>
    <row r="17" spans="1:8" ht="14" customHeight="1">
      <c r="A17" s="71" t="s">
        <v>142</v>
      </c>
      <c r="B17" s="75" t="s">
        <v>146</v>
      </c>
      <c r="C17" s="76"/>
      <c r="D17" s="120"/>
      <c r="E17" s="74">
        <f>D17*$E$10</f>
        <v>0</v>
      </c>
      <c r="G17" s="120"/>
      <c r="H17" s="74">
        <f>G17*$H$10</f>
        <v>0</v>
      </c>
    </row>
    <row r="18" spans="1:8" ht="15" customHeight="1">
      <c r="A18" s="71"/>
      <c r="B18" s="77" t="s">
        <v>49</v>
      </c>
      <c r="C18" s="76"/>
      <c r="D18" s="78">
        <f>SUM(D13:D17)</f>
        <v>0</v>
      </c>
      <c r="E18" s="79">
        <f>SUM(E13:E17)</f>
        <v>0</v>
      </c>
      <c r="G18" s="78">
        <f>SUM(G13:G17)</f>
        <v>0</v>
      </c>
      <c r="H18" s="79">
        <f>SUM(H13:H17)</f>
        <v>0</v>
      </c>
    </row>
    <row r="19" spans="1:8" ht="15" customHeight="1">
      <c r="A19" s="80" t="s">
        <v>50</v>
      </c>
      <c r="B19" s="66" t="s">
        <v>51</v>
      </c>
      <c r="C19" s="67"/>
      <c r="D19" s="68"/>
      <c r="E19" s="69"/>
      <c r="G19" s="70"/>
      <c r="H19" s="69"/>
    </row>
    <row r="20" spans="1:8" ht="13">
      <c r="A20" s="71" t="s">
        <v>52</v>
      </c>
      <c r="B20" s="81" t="s">
        <v>53</v>
      </c>
      <c r="C20" s="82"/>
      <c r="D20" s="119"/>
      <c r="E20" s="74">
        <f t="shared" ref="E20:E25" si="0">D20*$E$10</f>
        <v>0</v>
      </c>
      <c r="G20" s="119"/>
      <c r="H20" s="74">
        <f t="shared" ref="H20:H24" si="1">G20*$H$10</f>
        <v>0</v>
      </c>
    </row>
    <row r="21" spans="1:8" ht="13">
      <c r="A21" s="71" t="s">
        <v>54</v>
      </c>
      <c r="B21" s="72" t="s">
        <v>55</v>
      </c>
      <c r="C21" s="73"/>
      <c r="D21" s="119"/>
      <c r="E21" s="74">
        <f t="shared" si="0"/>
        <v>0</v>
      </c>
      <c r="G21" s="119"/>
      <c r="H21" s="74">
        <f t="shared" si="1"/>
        <v>0</v>
      </c>
    </row>
    <row r="22" spans="1:8" ht="13">
      <c r="A22" s="71" t="s">
        <v>56</v>
      </c>
      <c r="B22" s="72" t="s">
        <v>57</v>
      </c>
      <c r="C22" s="73"/>
      <c r="D22" s="119"/>
      <c r="E22" s="74">
        <f t="shared" si="0"/>
        <v>0</v>
      </c>
      <c r="G22" s="119"/>
      <c r="H22" s="74">
        <f t="shared" si="1"/>
        <v>0</v>
      </c>
    </row>
    <row r="23" spans="1:8" ht="13">
      <c r="A23" s="71" t="s">
        <v>58</v>
      </c>
      <c r="B23" s="75" t="s">
        <v>59</v>
      </c>
      <c r="C23" s="76"/>
      <c r="D23" s="119"/>
      <c r="E23" s="74">
        <f t="shared" si="0"/>
        <v>0</v>
      </c>
      <c r="G23" s="119"/>
      <c r="H23" s="74">
        <f t="shared" si="1"/>
        <v>0</v>
      </c>
    </row>
    <row r="24" spans="1:8" ht="13">
      <c r="A24" s="83" t="s">
        <v>60</v>
      </c>
      <c r="B24" s="72" t="s">
        <v>61</v>
      </c>
      <c r="C24" s="84"/>
      <c r="D24" s="119"/>
      <c r="E24" s="85">
        <f t="shared" si="0"/>
        <v>0</v>
      </c>
      <c r="G24" s="119"/>
      <c r="H24" s="74">
        <f t="shared" si="1"/>
        <v>0</v>
      </c>
    </row>
    <row r="25" spans="1:8" ht="13">
      <c r="A25" s="71" t="s">
        <v>62</v>
      </c>
      <c r="B25" s="81" t="s">
        <v>63</v>
      </c>
      <c r="C25" s="82"/>
      <c r="D25" s="168">
        <f>SUM(D20:D24)*D18</f>
        <v>0</v>
      </c>
      <c r="E25" s="74">
        <f t="shared" si="0"/>
        <v>0</v>
      </c>
      <c r="G25" s="168">
        <f>SUM(G20:G24)*G18</f>
        <v>0</v>
      </c>
      <c r="H25" s="74">
        <f>G25*$H$10</f>
        <v>0</v>
      </c>
    </row>
    <row r="26" spans="1:8" ht="15" customHeight="1">
      <c r="A26" s="71"/>
      <c r="B26" s="77" t="s">
        <v>64</v>
      </c>
      <c r="C26" s="76"/>
      <c r="D26" s="86">
        <f>SUM(D20:D25)</f>
        <v>0</v>
      </c>
      <c r="E26" s="87">
        <f>SUM(E20:E25)</f>
        <v>0</v>
      </c>
      <c r="G26" s="86">
        <f>SUM(G20:G25)</f>
        <v>0</v>
      </c>
      <c r="H26" s="87">
        <f>SUM(H20:H25)</f>
        <v>0</v>
      </c>
    </row>
    <row r="27" spans="1:8" ht="15" customHeight="1">
      <c r="A27" s="80" t="s">
        <v>65</v>
      </c>
      <c r="B27" s="66" t="s">
        <v>66</v>
      </c>
      <c r="C27" s="67"/>
      <c r="D27" s="68"/>
      <c r="E27" s="69"/>
      <c r="G27" s="70"/>
      <c r="H27" s="69"/>
    </row>
    <row r="28" spans="1:8" ht="13">
      <c r="A28" s="71" t="s">
        <v>67</v>
      </c>
      <c r="B28" s="81" t="s">
        <v>68</v>
      </c>
      <c r="C28" s="82"/>
      <c r="D28" s="119"/>
      <c r="E28" s="74">
        <f>D28*$E$10</f>
        <v>0</v>
      </c>
      <c r="G28" s="119"/>
      <c r="H28" s="74">
        <f t="shared" ref="H28:H32" si="2">G28*$H$10</f>
        <v>0</v>
      </c>
    </row>
    <row r="29" spans="1:8" ht="13">
      <c r="A29" s="71" t="s">
        <v>69</v>
      </c>
      <c r="B29" s="72" t="s">
        <v>70</v>
      </c>
      <c r="C29" s="73"/>
      <c r="D29" s="119"/>
      <c r="E29" s="74">
        <f>D29*$E$10</f>
        <v>0</v>
      </c>
      <c r="G29" s="119"/>
      <c r="H29" s="74">
        <f t="shared" si="2"/>
        <v>0</v>
      </c>
    </row>
    <row r="30" spans="1:8" ht="13">
      <c r="A30" s="71" t="s">
        <v>71</v>
      </c>
      <c r="B30" s="72" t="s">
        <v>72</v>
      </c>
      <c r="C30" s="73"/>
      <c r="D30" s="119"/>
      <c r="E30" s="74">
        <f>D30*$E$10</f>
        <v>0</v>
      </c>
      <c r="G30" s="119"/>
      <c r="H30" s="74">
        <f t="shared" si="2"/>
        <v>0</v>
      </c>
    </row>
    <row r="31" spans="1:8" ht="13">
      <c r="A31" s="71" t="s">
        <v>73</v>
      </c>
      <c r="B31" s="72" t="s">
        <v>74</v>
      </c>
      <c r="C31" s="73"/>
      <c r="D31" s="119"/>
      <c r="E31" s="74">
        <f>D31*$E$10</f>
        <v>0</v>
      </c>
      <c r="G31" s="119"/>
      <c r="H31" s="74">
        <f t="shared" si="2"/>
        <v>0</v>
      </c>
    </row>
    <row r="32" spans="1:8" ht="13">
      <c r="A32" s="71" t="s">
        <v>147</v>
      </c>
      <c r="B32" s="75" t="s">
        <v>148</v>
      </c>
      <c r="C32" s="76"/>
      <c r="D32" s="119"/>
      <c r="E32" s="74">
        <f>D32*$E$10</f>
        <v>0</v>
      </c>
      <c r="G32" s="119"/>
      <c r="H32" s="74">
        <f t="shared" si="2"/>
        <v>0</v>
      </c>
    </row>
    <row r="33" spans="1:8" ht="15" customHeight="1">
      <c r="A33" s="71"/>
      <c r="B33" s="77" t="s">
        <v>75</v>
      </c>
      <c r="C33" s="76"/>
      <c r="D33" s="86">
        <f>SUM(D28:D32)</f>
        <v>0</v>
      </c>
      <c r="E33" s="87">
        <f>SUM(E28:E32)</f>
        <v>0</v>
      </c>
      <c r="G33" s="86">
        <f>SUM(G28:G32)</f>
        <v>0</v>
      </c>
      <c r="H33" s="87">
        <f>SUM(H28:H32)</f>
        <v>0</v>
      </c>
    </row>
    <row r="34" spans="1:8" ht="15" customHeight="1">
      <c r="A34" s="80" t="s">
        <v>76</v>
      </c>
      <c r="B34" s="66" t="s">
        <v>77</v>
      </c>
      <c r="C34" s="67"/>
      <c r="D34" s="68"/>
      <c r="E34" s="69"/>
      <c r="G34" s="70"/>
      <c r="H34" s="69"/>
    </row>
    <row r="35" spans="1:8" ht="13">
      <c r="A35" s="71" t="s">
        <v>78</v>
      </c>
      <c r="B35" s="81" t="s">
        <v>79</v>
      </c>
      <c r="C35" s="82"/>
      <c r="D35" s="119"/>
      <c r="E35" s="74">
        <f>D35*$E$10</f>
        <v>0</v>
      </c>
      <c r="G35" s="119"/>
      <c r="H35" s="74">
        <f t="shared" ref="H35:H39" si="3">G35*$H$10</f>
        <v>0</v>
      </c>
    </row>
    <row r="36" spans="1:8" ht="13">
      <c r="A36" s="71" t="s">
        <v>80</v>
      </c>
      <c r="B36" s="72" t="s">
        <v>81</v>
      </c>
      <c r="C36" s="73"/>
      <c r="D36" s="119"/>
      <c r="E36" s="74">
        <f>D36*$E$10</f>
        <v>0</v>
      </c>
      <c r="G36" s="119"/>
      <c r="H36" s="74">
        <f t="shared" si="3"/>
        <v>0</v>
      </c>
    </row>
    <row r="37" spans="1:8" ht="13">
      <c r="A37" s="71" t="s">
        <v>82</v>
      </c>
      <c r="B37" s="72" t="s">
        <v>83</v>
      </c>
      <c r="C37" s="73"/>
      <c r="D37" s="119"/>
      <c r="E37" s="74">
        <f>D37*$E$10</f>
        <v>0</v>
      </c>
      <c r="G37" s="119"/>
      <c r="H37" s="74">
        <f t="shared" si="3"/>
        <v>0</v>
      </c>
    </row>
    <row r="38" spans="1:8" ht="13">
      <c r="A38" s="71" t="s">
        <v>84</v>
      </c>
      <c r="B38" s="72" t="s">
        <v>85</v>
      </c>
      <c r="C38" s="73"/>
      <c r="D38" s="119"/>
      <c r="E38" s="74">
        <f>D38*$E$10</f>
        <v>0</v>
      </c>
      <c r="G38" s="119"/>
      <c r="H38" s="74">
        <f t="shared" si="3"/>
        <v>0</v>
      </c>
    </row>
    <row r="39" spans="1:8" ht="13">
      <c r="A39" s="71" t="s">
        <v>86</v>
      </c>
      <c r="B39" s="72" t="s">
        <v>87</v>
      </c>
      <c r="C39" s="73"/>
      <c r="D39" s="119"/>
      <c r="E39" s="74">
        <f>D39*$E$10</f>
        <v>0</v>
      </c>
      <c r="G39" s="119"/>
      <c r="H39" s="74">
        <f t="shared" si="3"/>
        <v>0</v>
      </c>
    </row>
    <row r="40" spans="1:8" ht="15" customHeight="1">
      <c r="A40" s="71"/>
      <c r="B40" s="77" t="s">
        <v>88</v>
      </c>
      <c r="C40" s="76"/>
      <c r="D40" s="86">
        <f>SUM(D35:D39)</f>
        <v>0</v>
      </c>
      <c r="E40" s="87">
        <f>SUM(E35:E39)</f>
        <v>0</v>
      </c>
      <c r="G40" s="86">
        <f>SUM(G35:G39)</f>
        <v>0</v>
      </c>
      <c r="H40" s="87">
        <f>SUM(H35:H39)</f>
        <v>0</v>
      </c>
    </row>
    <row r="41" spans="1:8" ht="15" customHeight="1">
      <c r="A41" s="80" t="s">
        <v>89</v>
      </c>
      <c r="B41" s="66" t="s">
        <v>90</v>
      </c>
      <c r="C41" s="67"/>
      <c r="D41" s="68"/>
      <c r="E41" s="69"/>
      <c r="G41" s="70"/>
      <c r="H41" s="69"/>
    </row>
    <row r="42" spans="1:8" ht="13">
      <c r="A42" s="71" t="s">
        <v>91</v>
      </c>
      <c r="B42" s="81" t="s">
        <v>92</v>
      </c>
      <c r="C42" s="82"/>
      <c r="D42" s="119"/>
      <c r="E42" s="74">
        <f>D42*$E$10</f>
        <v>0</v>
      </c>
      <c r="G42" s="119"/>
      <c r="H42" s="74">
        <f t="shared" ref="H42:H45" si="4">G42*$H$10</f>
        <v>0</v>
      </c>
    </row>
    <row r="43" spans="1:8" ht="13">
      <c r="A43" s="71" t="s">
        <v>93</v>
      </c>
      <c r="B43" s="72" t="s">
        <v>94</v>
      </c>
      <c r="C43" s="73"/>
      <c r="D43" s="119"/>
      <c r="E43" s="74">
        <f>D43*$E$10</f>
        <v>0</v>
      </c>
      <c r="G43" s="119"/>
      <c r="H43" s="74">
        <f t="shared" si="4"/>
        <v>0</v>
      </c>
    </row>
    <row r="44" spans="1:8" ht="13">
      <c r="A44" s="71" t="s">
        <v>95</v>
      </c>
      <c r="B44" s="72" t="s">
        <v>96</v>
      </c>
      <c r="C44" s="73"/>
      <c r="D44" s="119"/>
      <c r="E44" s="74">
        <f>D44*$E$10</f>
        <v>0</v>
      </c>
      <c r="G44" s="119"/>
      <c r="H44" s="74">
        <f t="shared" si="4"/>
        <v>0</v>
      </c>
    </row>
    <row r="45" spans="1:8" ht="13">
      <c r="A45" s="71" t="s">
        <v>97</v>
      </c>
      <c r="B45" s="72" t="s">
        <v>98</v>
      </c>
      <c r="C45" s="73"/>
      <c r="D45" s="119"/>
      <c r="E45" s="74">
        <f>D45*$E$10</f>
        <v>0</v>
      </c>
      <c r="G45" s="119"/>
      <c r="H45" s="74">
        <f t="shared" si="4"/>
        <v>0</v>
      </c>
    </row>
    <row r="46" spans="1:8" ht="15" customHeight="1">
      <c r="A46" s="71"/>
      <c r="B46" s="66" t="s">
        <v>99</v>
      </c>
      <c r="C46" s="73"/>
      <c r="D46" s="86">
        <f>SUM(D42:D45)</f>
        <v>0</v>
      </c>
      <c r="E46" s="87">
        <f>SUM(E42:E45)</f>
        <v>0</v>
      </c>
      <c r="G46" s="86">
        <f>SUM(G42:G45)</f>
        <v>0</v>
      </c>
      <c r="H46" s="87">
        <f>SUM(H42:H45)</f>
        <v>0</v>
      </c>
    </row>
    <row r="47" spans="1:8" ht="15" customHeight="1">
      <c r="A47" s="65" t="s">
        <v>100</v>
      </c>
      <c r="B47" s="66" t="s">
        <v>101</v>
      </c>
      <c r="C47" s="88"/>
      <c r="D47" s="86">
        <f>D18+D26+D33+D40+D46</f>
        <v>0</v>
      </c>
      <c r="E47" s="87">
        <f>E18+E26+E33+E40+E46</f>
        <v>0</v>
      </c>
      <c r="G47" s="86">
        <f>G18+G26+G33+G40+G46</f>
        <v>0</v>
      </c>
      <c r="H47" s="87">
        <f>H18+H26+H33+H40+H46</f>
        <v>0</v>
      </c>
    </row>
    <row r="48" spans="1:8" ht="13">
      <c r="A48" s="71" t="s">
        <v>102</v>
      </c>
      <c r="B48" s="72" t="s">
        <v>103</v>
      </c>
      <c r="C48" s="73"/>
      <c r="D48" s="119"/>
      <c r="E48" s="74">
        <f>D48*$E$10</f>
        <v>0</v>
      </c>
      <c r="G48" s="119"/>
      <c r="H48" s="74">
        <f>G48*$E$10</f>
        <v>0</v>
      </c>
    </row>
    <row r="49" spans="1:8" ht="15" customHeight="1">
      <c r="A49" s="89" t="s">
        <v>104</v>
      </c>
      <c r="B49" s="77" t="s">
        <v>105</v>
      </c>
      <c r="C49" s="90"/>
      <c r="D49" s="86">
        <f>D47+D48</f>
        <v>0</v>
      </c>
      <c r="E49" s="87">
        <f>E47+E48</f>
        <v>0</v>
      </c>
      <c r="G49" s="86">
        <f>G47+G48</f>
        <v>0</v>
      </c>
      <c r="H49" s="87">
        <f>H47+H48</f>
        <v>0</v>
      </c>
    </row>
    <row r="50" spans="1:8" ht="6.75" customHeight="1">
      <c r="A50" s="83"/>
      <c r="B50" s="84"/>
      <c r="C50" s="84"/>
      <c r="D50" s="91"/>
      <c r="E50" s="85"/>
      <c r="G50" s="92"/>
      <c r="H50" s="85"/>
    </row>
    <row r="51" spans="1:8" ht="15" customHeight="1">
      <c r="A51" s="80" t="s">
        <v>106</v>
      </c>
      <c r="B51" s="67"/>
      <c r="C51" s="88"/>
      <c r="D51" s="63">
        <f>D10+D49</f>
        <v>1</v>
      </c>
      <c r="E51" s="87">
        <f>E10+E49</f>
        <v>0</v>
      </c>
      <c r="G51" s="63">
        <f>G10+G49</f>
        <v>1</v>
      </c>
      <c r="H51" s="87">
        <f>H10+H49</f>
        <v>0</v>
      </c>
    </row>
    <row r="52" spans="1:8" ht="6.75" customHeight="1">
      <c r="A52" s="83"/>
      <c r="B52" s="84"/>
      <c r="C52" s="84"/>
      <c r="D52" s="91"/>
      <c r="E52" s="85"/>
      <c r="G52" s="92"/>
      <c r="H52" s="85"/>
    </row>
    <row r="53" spans="1:8" ht="15" customHeight="1">
      <c r="A53" s="80" t="s">
        <v>107</v>
      </c>
      <c r="B53" s="67"/>
      <c r="C53" s="88"/>
      <c r="D53" s="357" t="str">
        <f>IF(E51=0,"",(E10+E18+E26+E42)/E51)</f>
        <v/>
      </c>
      <c r="E53" s="358"/>
      <c r="G53" s="357" t="str">
        <f>IF(H51=0,"",(H10+H18+H26+H42)/H51)</f>
        <v/>
      </c>
      <c r="H53" s="358"/>
    </row>
    <row r="54" spans="1:8" ht="6.75" customHeight="1">
      <c r="A54" s="83"/>
      <c r="B54" s="67"/>
      <c r="C54" s="67"/>
      <c r="D54" s="3"/>
      <c r="E54" s="4"/>
      <c r="G54" s="93"/>
      <c r="H54" s="4"/>
    </row>
    <row r="55" spans="1:8" ht="15" customHeight="1">
      <c r="A55" s="80" t="s">
        <v>108</v>
      </c>
      <c r="B55" s="67"/>
      <c r="C55" s="88"/>
      <c r="D55" s="124"/>
      <c r="E55" s="123"/>
      <c r="F55" s="178"/>
      <c r="G55" s="124"/>
      <c r="H55" s="123"/>
    </row>
    <row r="56" spans="1:8" ht="6.75" customHeight="1">
      <c r="A56" s="83"/>
      <c r="B56" s="67"/>
      <c r="C56" s="67"/>
      <c r="D56" s="179"/>
      <c r="E56" s="180"/>
      <c r="F56" s="178"/>
      <c r="G56" s="181"/>
      <c r="H56" s="180"/>
    </row>
    <row r="57" spans="1:8" ht="15" customHeight="1" thickBot="1">
      <c r="A57" s="94" t="s">
        <v>109</v>
      </c>
      <c r="B57" s="95"/>
      <c r="C57" s="96"/>
      <c r="D57" s="182"/>
      <c r="E57" s="183"/>
      <c r="F57" s="178"/>
      <c r="G57" s="182"/>
      <c r="H57" s="183"/>
    </row>
    <row r="58" spans="1:8" ht="15" customHeight="1" thickTop="1">
      <c r="A58" s="97"/>
    </row>
    <row r="59" spans="1:8" ht="15" customHeight="1">
      <c r="A59" s="169" t="s">
        <v>178</v>
      </c>
      <c r="B59" s="64"/>
      <c r="C59" s="64"/>
      <c r="D59" s="64"/>
      <c r="E59" s="64"/>
      <c r="F59" s="64"/>
    </row>
    <row r="60" spans="1:8" ht="15" customHeight="1">
      <c r="B60" s="98"/>
      <c r="C60" s="99" t="s">
        <v>149</v>
      </c>
      <c r="D60" s="124">
        <v>1</v>
      </c>
      <c r="E60" s="98"/>
      <c r="F60" s="98"/>
      <c r="G60" s="124"/>
    </row>
    <row r="62" spans="1:8" ht="15" customHeight="1">
      <c r="C62" s="99" t="s">
        <v>106</v>
      </c>
      <c r="E62" s="170">
        <f>E51*D60+H51*G60</f>
        <v>0</v>
      </c>
    </row>
    <row r="63" spans="1:8" ht="15" customHeight="1">
      <c r="C63" s="99" t="s">
        <v>108</v>
      </c>
      <c r="E63" s="177"/>
    </row>
    <row r="64" spans="1:8" ht="15" customHeight="1">
      <c r="C64" s="99" t="s">
        <v>150</v>
      </c>
      <c r="E64" s="177"/>
    </row>
    <row r="65" spans="1:5" ht="15" customHeight="1">
      <c r="A65" s="42"/>
      <c r="B65" s="42"/>
      <c r="C65" s="42"/>
      <c r="D65" s="42"/>
      <c r="E65" s="42"/>
    </row>
    <row r="67" spans="1:5" ht="15" customHeight="1">
      <c r="A67" s="42"/>
      <c r="B67" s="42"/>
      <c r="C67" s="42"/>
      <c r="D67" s="42"/>
      <c r="E67" s="42"/>
    </row>
  </sheetData>
  <sheetProtection password="CD81" sheet="1" objects="1" scenarios="1" formatColumns="0" formatRows="0"/>
  <mergeCells count="3">
    <mergeCell ref="D3:E3"/>
    <mergeCell ref="D53:E53"/>
    <mergeCell ref="G53:H53"/>
  </mergeCells>
  <phoneticPr fontId="30" type="noConversion"/>
  <printOptions horizontalCentered="1"/>
  <pageMargins left="0.59055118110236227" right="0.19685039370078741" top="0.98425196850393704" bottom="0.98425196850393704" header="0.51181102362204722" footer="0.51181102362204722"/>
  <pageSetup paperSize="9" scale="76" orientation="portrait"/>
  <headerFooter alignWithMargins="0">
    <oddHeader>&amp;CLRA Freising</oddHeader>
    <oddFooter>&amp;L&amp;A&amp;C&amp;Pvon&amp;N&amp;R&amp;D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N190"/>
  <sheetViews>
    <sheetView showGridLines="0" view="pageBreakPreview" workbookViewId="0">
      <selection activeCell="N4" sqref="N4"/>
    </sheetView>
  </sheetViews>
  <sheetFormatPr baseColWidth="10" defaultRowHeight="14" x14ac:dyDescent="0"/>
  <cols>
    <col min="1" max="1" width="10.83203125" style="320"/>
    <col min="2" max="2" width="43.33203125" style="320" customWidth="1"/>
    <col min="3" max="13" width="0" style="320" hidden="1" customWidth="1"/>
    <col min="14" max="14" width="33.83203125" style="320" customWidth="1"/>
    <col min="15" max="16384" width="10.83203125" style="320"/>
  </cols>
  <sheetData>
    <row r="2" spans="1:14" ht="18">
      <c r="A2" s="319" t="s">
        <v>573</v>
      </c>
    </row>
    <row r="3" spans="1:14" ht="15">
      <c r="A3" s="321" t="s">
        <v>447</v>
      </c>
    </row>
    <row r="7" spans="1:14">
      <c r="A7" s="322" t="s">
        <v>417</v>
      </c>
      <c r="B7" s="323" t="s">
        <v>416</v>
      </c>
      <c r="C7" s="324" t="s">
        <v>448</v>
      </c>
      <c r="D7" s="324" t="s">
        <v>449</v>
      </c>
      <c r="E7" s="324" t="s">
        <v>450</v>
      </c>
      <c r="F7" s="324" t="s">
        <v>451</v>
      </c>
      <c r="G7" s="325"/>
      <c r="H7" s="324" t="s">
        <v>452</v>
      </c>
      <c r="I7" s="324" t="s">
        <v>453</v>
      </c>
      <c r="J7" s="324" t="s">
        <v>454</v>
      </c>
      <c r="K7" s="324" t="s">
        <v>455</v>
      </c>
      <c r="L7" s="324" t="s">
        <v>456</v>
      </c>
      <c r="M7" s="324" t="s">
        <v>457</v>
      </c>
      <c r="N7" s="324" t="s">
        <v>415</v>
      </c>
    </row>
    <row r="8" spans="1:14" ht="15" thickBot="1">
      <c r="A8" s="326"/>
      <c r="B8" s="327"/>
      <c r="C8" s="328"/>
      <c r="D8" s="328"/>
      <c r="E8" s="328"/>
      <c r="F8" s="328"/>
      <c r="G8" s="329"/>
      <c r="H8" s="328" t="s">
        <v>458</v>
      </c>
      <c r="I8" s="328"/>
      <c r="J8" s="328"/>
      <c r="K8" s="328"/>
      <c r="L8" s="328"/>
      <c r="M8" s="328"/>
      <c r="N8" s="328"/>
    </row>
    <row r="9" spans="1:14">
      <c r="A9" s="330"/>
      <c r="B9" s="331"/>
      <c r="C9" s="332"/>
      <c r="D9" s="332"/>
      <c r="E9" s="332"/>
      <c r="F9" s="332"/>
      <c r="G9" s="331"/>
      <c r="H9" s="332"/>
      <c r="I9" s="332"/>
      <c r="J9" s="332"/>
      <c r="K9" s="332"/>
      <c r="L9" s="332"/>
      <c r="M9" s="332"/>
      <c r="N9" s="332"/>
    </row>
    <row r="10" spans="1:14">
      <c r="A10" s="330"/>
      <c r="B10" s="333" t="s">
        <v>459</v>
      </c>
      <c r="C10" s="332"/>
      <c r="D10" s="332"/>
      <c r="E10" s="332"/>
      <c r="F10" s="332"/>
      <c r="G10" s="331"/>
      <c r="H10" s="332"/>
      <c r="I10" s="332"/>
      <c r="J10" s="332"/>
      <c r="K10" s="332"/>
      <c r="L10" s="332"/>
      <c r="M10" s="332"/>
      <c r="N10" s="332"/>
    </row>
    <row r="11" spans="1:14">
      <c r="A11" s="334"/>
      <c r="B11" s="335"/>
      <c r="C11" s="336"/>
      <c r="D11" s="336"/>
      <c r="E11" s="336"/>
      <c r="F11" s="336"/>
      <c r="G11" s="335"/>
      <c r="H11" s="336"/>
      <c r="I11" s="336"/>
      <c r="J11" s="336"/>
      <c r="K11" s="336"/>
      <c r="L11" s="336"/>
      <c r="M11" s="336"/>
      <c r="N11" s="336"/>
    </row>
    <row r="12" spans="1:14">
      <c r="A12" s="337" t="s">
        <v>460</v>
      </c>
      <c r="B12" s="338" t="s">
        <v>461</v>
      </c>
      <c r="C12" s="339">
        <v>76.22</v>
      </c>
      <c r="D12" s="339"/>
      <c r="E12" s="339"/>
      <c r="F12" s="339"/>
      <c r="G12" s="338"/>
      <c r="H12" s="339">
        <v>76.22</v>
      </c>
      <c r="I12" s="339"/>
      <c r="J12" s="339"/>
      <c r="K12" s="339"/>
      <c r="L12" s="339"/>
      <c r="M12" s="339"/>
      <c r="N12" s="339">
        <v>23.98</v>
      </c>
    </row>
    <row r="13" spans="1:14">
      <c r="A13" s="337" t="s">
        <v>462</v>
      </c>
      <c r="B13" s="338" t="s">
        <v>362</v>
      </c>
      <c r="C13" s="339">
        <v>16.309999999999999</v>
      </c>
      <c r="D13" s="339"/>
      <c r="E13" s="339"/>
      <c r="F13" s="339"/>
      <c r="G13" s="338"/>
      <c r="H13" s="339">
        <v>16.309999999999999</v>
      </c>
      <c r="I13" s="339"/>
      <c r="J13" s="339"/>
      <c r="K13" s="339"/>
      <c r="L13" s="339"/>
      <c r="M13" s="339"/>
      <c r="N13" s="339"/>
    </row>
    <row r="14" spans="1:14">
      <c r="A14" s="337"/>
      <c r="B14" s="338" t="s">
        <v>463</v>
      </c>
      <c r="C14" s="339">
        <v>16.190000000000001</v>
      </c>
      <c r="D14" s="339"/>
      <c r="E14" s="339"/>
      <c r="F14" s="339"/>
      <c r="G14" s="338"/>
      <c r="H14" s="339">
        <v>16.190000000000001</v>
      </c>
      <c r="I14" s="339"/>
      <c r="J14" s="339"/>
      <c r="K14" s="339"/>
      <c r="L14" s="339"/>
      <c r="M14" s="339"/>
      <c r="N14" s="339"/>
    </row>
    <row r="15" spans="1:14">
      <c r="A15" s="337" t="s">
        <v>464</v>
      </c>
      <c r="B15" s="338" t="s">
        <v>465</v>
      </c>
      <c r="C15" s="339">
        <v>120.7</v>
      </c>
      <c r="D15" s="339"/>
      <c r="E15" s="339"/>
      <c r="F15" s="339"/>
      <c r="G15" s="338"/>
      <c r="H15" s="339"/>
      <c r="I15" s="339"/>
      <c r="J15" s="339"/>
      <c r="K15" s="339"/>
      <c r="L15" s="339"/>
      <c r="M15" s="339">
        <v>120.7</v>
      </c>
      <c r="N15" s="339">
        <v>20.239999999999998</v>
      </c>
    </row>
    <row r="16" spans="1:14">
      <c r="A16" s="337" t="s">
        <v>466</v>
      </c>
      <c r="B16" s="338" t="s">
        <v>467</v>
      </c>
      <c r="C16" s="339">
        <v>16.2</v>
      </c>
      <c r="D16" s="339"/>
      <c r="E16" s="339"/>
      <c r="F16" s="339"/>
      <c r="G16" s="338"/>
      <c r="H16" s="339">
        <v>16.2</v>
      </c>
      <c r="I16" s="339"/>
      <c r="J16" s="339"/>
      <c r="K16" s="339"/>
      <c r="L16" s="339"/>
      <c r="M16" s="339"/>
      <c r="N16" s="339">
        <v>1.73</v>
      </c>
    </row>
    <row r="17" spans="1:14">
      <c r="A17" s="337" t="s">
        <v>468</v>
      </c>
      <c r="B17" s="338" t="s">
        <v>469</v>
      </c>
      <c r="C17" s="339">
        <v>16.09</v>
      </c>
      <c r="D17" s="339"/>
      <c r="E17" s="339"/>
      <c r="F17" s="339"/>
      <c r="G17" s="338"/>
      <c r="H17" s="339"/>
      <c r="I17" s="339"/>
      <c r="J17" s="339"/>
      <c r="K17" s="339"/>
      <c r="L17" s="339"/>
      <c r="M17" s="339">
        <v>16.09</v>
      </c>
      <c r="N17" s="339">
        <v>1.73</v>
      </c>
    </row>
    <row r="18" spans="1:14">
      <c r="A18" s="337" t="s">
        <v>366</v>
      </c>
      <c r="B18" s="338" t="s">
        <v>470</v>
      </c>
      <c r="C18" s="339"/>
      <c r="D18" s="339"/>
      <c r="E18" s="339">
        <v>15.76</v>
      </c>
      <c r="F18" s="339"/>
      <c r="G18" s="338"/>
      <c r="H18" s="339"/>
      <c r="I18" s="339"/>
      <c r="J18" s="339"/>
      <c r="K18" s="339"/>
      <c r="L18" s="339"/>
      <c r="M18" s="339">
        <v>15.76</v>
      </c>
      <c r="N18" s="339">
        <v>1.73</v>
      </c>
    </row>
    <row r="19" spans="1:14">
      <c r="A19" s="337" t="s">
        <v>471</v>
      </c>
      <c r="B19" s="338" t="s">
        <v>472</v>
      </c>
      <c r="C19" s="339"/>
      <c r="D19" s="339"/>
      <c r="E19" s="339">
        <v>47.29</v>
      </c>
      <c r="F19" s="339"/>
      <c r="G19" s="338"/>
      <c r="H19" s="339"/>
      <c r="I19" s="339"/>
      <c r="J19" s="339"/>
      <c r="K19" s="339"/>
      <c r="L19" s="339"/>
      <c r="M19" s="339">
        <v>47.29</v>
      </c>
      <c r="N19" s="339">
        <v>1.73</v>
      </c>
    </row>
    <row r="20" spans="1:14">
      <c r="A20" s="337"/>
      <c r="B20" s="338" t="s">
        <v>473</v>
      </c>
      <c r="C20" s="339"/>
      <c r="D20" s="339"/>
      <c r="E20" s="339">
        <v>8.26</v>
      </c>
      <c r="F20" s="339"/>
      <c r="G20" s="338"/>
      <c r="H20" s="339"/>
      <c r="I20" s="339"/>
      <c r="J20" s="339"/>
      <c r="K20" s="339"/>
      <c r="L20" s="339"/>
      <c r="M20" s="339">
        <v>8.26</v>
      </c>
      <c r="N20" s="339"/>
    </row>
    <row r="21" spans="1:14">
      <c r="A21" s="337" t="s">
        <v>474</v>
      </c>
      <c r="B21" s="338" t="s">
        <v>475</v>
      </c>
      <c r="C21" s="339"/>
      <c r="D21" s="339"/>
      <c r="E21" s="339">
        <v>31.69</v>
      </c>
      <c r="F21" s="339"/>
      <c r="G21" s="338"/>
      <c r="H21" s="339"/>
      <c r="I21" s="339"/>
      <c r="J21" s="339"/>
      <c r="K21" s="339"/>
      <c r="L21" s="339"/>
      <c r="M21" s="339">
        <v>31.69</v>
      </c>
      <c r="N21" s="339"/>
    </row>
    <row r="22" spans="1:14">
      <c r="A22" s="337"/>
      <c r="B22" s="338" t="s">
        <v>476</v>
      </c>
      <c r="C22" s="339"/>
      <c r="D22" s="339"/>
      <c r="E22" s="339">
        <v>3.8</v>
      </c>
      <c r="F22" s="339"/>
      <c r="G22" s="338"/>
      <c r="H22" s="339"/>
      <c r="I22" s="339"/>
      <c r="J22" s="339"/>
      <c r="K22" s="339"/>
      <c r="L22" s="339"/>
      <c r="M22" s="339">
        <v>3.8</v>
      </c>
      <c r="N22" s="339"/>
    </row>
    <row r="23" spans="1:14">
      <c r="A23" s="337"/>
      <c r="B23" s="338" t="s">
        <v>477</v>
      </c>
      <c r="C23" s="339"/>
      <c r="D23" s="339"/>
      <c r="E23" s="339">
        <v>23.45</v>
      </c>
      <c r="F23" s="339"/>
      <c r="G23" s="338"/>
      <c r="H23" s="339"/>
      <c r="I23" s="339"/>
      <c r="J23" s="339"/>
      <c r="K23" s="339"/>
      <c r="L23" s="339"/>
      <c r="M23" s="339">
        <v>23.45</v>
      </c>
      <c r="N23" s="339">
        <v>0.86</v>
      </c>
    </row>
    <row r="24" spans="1:14">
      <c r="A24" s="337"/>
      <c r="B24" s="338" t="s">
        <v>478</v>
      </c>
      <c r="C24" s="339"/>
      <c r="D24" s="339"/>
      <c r="E24" s="339">
        <v>4.24</v>
      </c>
      <c r="F24" s="339"/>
      <c r="G24" s="338"/>
      <c r="H24" s="339"/>
      <c r="I24" s="339"/>
      <c r="J24" s="339"/>
      <c r="K24" s="339"/>
      <c r="L24" s="339"/>
      <c r="M24" s="339">
        <v>4.24</v>
      </c>
      <c r="N24" s="339"/>
    </row>
    <row r="25" spans="1:14">
      <c r="A25" s="337" t="s">
        <v>479</v>
      </c>
      <c r="B25" s="338" t="s">
        <v>480</v>
      </c>
      <c r="C25" s="339"/>
      <c r="D25" s="339">
        <v>252.46</v>
      </c>
      <c r="E25" s="339"/>
      <c r="F25" s="339"/>
      <c r="G25" s="338"/>
      <c r="H25" s="339"/>
      <c r="I25" s="339"/>
      <c r="J25" s="339"/>
      <c r="K25" s="339"/>
      <c r="L25" s="339"/>
      <c r="M25" s="339">
        <v>252.46</v>
      </c>
      <c r="N25" s="339">
        <v>6.06</v>
      </c>
    </row>
    <row r="26" spans="1:14">
      <c r="A26" s="337"/>
      <c r="B26" s="338" t="s">
        <v>481</v>
      </c>
      <c r="C26" s="339"/>
      <c r="D26" s="339">
        <v>63.49</v>
      </c>
      <c r="E26" s="339"/>
      <c r="F26" s="339"/>
      <c r="G26" s="338"/>
      <c r="H26" s="339"/>
      <c r="I26" s="339"/>
      <c r="J26" s="339"/>
      <c r="K26" s="339"/>
      <c r="L26" s="339"/>
      <c r="M26" s="339">
        <v>63.49</v>
      </c>
      <c r="N26" s="339"/>
    </row>
    <row r="27" spans="1:14">
      <c r="A27" s="337"/>
      <c r="B27" s="338" t="s">
        <v>482</v>
      </c>
      <c r="C27" s="339"/>
      <c r="D27" s="339">
        <v>21.82</v>
      </c>
      <c r="E27" s="339"/>
      <c r="F27" s="339"/>
      <c r="G27" s="338"/>
      <c r="H27" s="339"/>
      <c r="I27" s="339"/>
      <c r="J27" s="339"/>
      <c r="K27" s="339"/>
      <c r="L27" s="339"/>
      <c r="M27" s="339">
        <v>21.82</v>
      </c>
      <c r="N27" s="339"/>
    </row>
    <row r="28" spans="1:14">
      <c r="A28" s="337"/>
      <c r="B28" s="338" t="s">
        <v>270</v>
      </c>
      <c r="C28" s="339"/>
      <c r="D28" s="339">
        <v>3.02</v>
      </c>
      <c r="E28" s="339"/>
      <c r="F28" s="339"/>
      <c r="G28" s="338"/>
      <c r="H28" s="339"/>
      <c r="I28" s="339"/>
      <c r="J28" s="339"/>
      <c r="K28" s="339"/>
      <c r="L28" s="339"/>
      <c r="M28" s="339">
        <v>3.02</v>
      </c>
      <c r="N28" s="339"/>
    </row>
    <row r="29" spans="1:14">
      <c r="A29" s="337"/>
      <c r="B29" s="338" t="s">
        <v>483</v>
      </c>
      <c r="C29" s="339"/>
      <c r="D29" s="339"/>
      <c r="E29" s="339"/>
      <c r="F29" s="339">
        <v>50.49</v>
      </c>
      <c r="G29" s="338"/>
      <c r="H29" s="339">
        <v>50.49</v>
      </c>
      <c r="I29" s="339"/>
      <c r="J29" s="339"/>
      <c r="K29" s="339"/>
      <c r="L29" s="339"/>
      <c r="M29" s="339"/>
      <c r="N29" s="339"/>
    </row>
    <row r="30" spans="1:14">
      <c r="A30" s="337"/>
      <c r="B30" s="338" t="s">
        <v>484</v>
      </c>
      <c r="C30" s="339"/>
      <c r="D30" s="339"/>
      <c r="E30" s="339"/>
      <c r="F30" s="339">
        <v>27.76</v>
      </c>
      <c r="G30" s="338"/>
      <c r="H30" s="339">
        <v>27.76</v>
      </c>
      <c r="I30" s="339"/>
      <c r="J30" s="339"/>
      <c r="K30" s="339"/>
      <c r="L30" s="339"/>
      <c r="M30" s="339"/>
      <c r="N30" s="339"/>
    </row>
    <row r="31" spans="1:14">
      <c r="A31" s="340" t="s">
        <v>485</v>
      </c>
      <c r="B31" s="338" t="s">
        <v>486</v>
      </c>
      <c r="C31" s="339"/>
      <c r="D31" s="339"/>
      <c r="E31" s="339"/>
      <c r="F31" s="339">
        <v>12.69</v>
      </c>
      <c r="G31" s="338"/>
      <c r="H31" s="339">
        <v>12.69</v>
      </c>
      <c r="I31" s="339"/>
      <c r="J31" s="339"/>
      <c r="K31" s="339"/>
      <c r="L31" s="339"/>
      <c r="M31" s="339"/>
      <c r="N31" s="339"/>
    </row>
    <row r="32" spans="1:14">
      <c r="A32" s="337"/>
      <c r="B32" s="338" t="s">
        <v>487</v>
      </c>
      <c r="C32" s="339"/>
      <c r="D32" s="339"/>
      <c r="E32" s="339">
        <v>3.93</v>
      </c>
      <c r="F32" s="339"/>
      <c r="G32" s="338"/>
      <c r="H32" s="339"/>
      <c r="I32" s="339"/>
      <c r="J32" s="339"/>
      <c r="K32" s="339"/>
      <c r="L32" s="339"/>
      <c r="M32" s="339">
        <v>3.93</v>
      </c>
      <c r="N32" s="339"/>
    </row>
    <row r="33" spans="1:14">
      <c r="A33" s="337"/>
      <c r="B33" s="338"/>
      <c r="C33" s="339"/>
      <c r="D33" s="339"/>
      <c r="E33" s="339"/>
      <c r="F33" s="339"/>
      <c r="G33" s="338"/>
      <c r="H33" s="339"/>
      <c r="I33" s="339"/>
      <c r="J33" s="339"/>
      <c r="K33" s="339"/>
      <c r="L33" s="339"/>
      <c r="M33" s="339"/>
      <c r="N33" s="339"/>
    </row>
    <row r="34" spans="1:14">
      <c r="A34" s="322"/>
      <c r="B34" s="325"/>
      <c r="C34" s="341"/>
      <c r="D34" s="341"/>
      <c r="E34" s="341"/>
      <c r="F34" s="341"/>
      <c r="G34" s="325"/>
      <c r="H34" s="341"/>
      <c r="I34" s="341"/>
      <c r="J34" s="341"/>
      <c r="K34" s="341"/>
      <c r="L34" s="341"/>
      <c r="M34" s="341"/>
      <c r="N34" s="341"/>
    </row>
    <row r="35" spans="1:14">
      <c r="A35" s="337"/>
      <c r="B35" s="338" t="s">
        <v>488</v>
      </c>
      <c r="C35" s="339">
        <f>SUM(C10:C34)</f>
        <v>261.70999999999998</v>
      </c>
      <c r="D35" s="339">
        <f>SUM(D10:D34)</f>
        <v>340.78999999999996</v>
      </c>
      <c r="E35" s="339">
        <f>SUM(E10:E34)</f>
        <v>138.42000000000002</v>
      </c>
      <c r="F35" s="339">
        <f>SUM(F10:F34)</f>
        <v>90.94</v>
      </c>
      <c r="G35" s="338"/>
      <c r="H35" s="339">
        <f t="shared" ref="H35:N35" si="0">SUM(H10:H34)</f>
        <v>215.85999999999999</v>
      </c>
      <c r="I35" s="339">
        <f t="shared" si="0"/>
        <v>0</v>
      </c>
      <c r="J35" s="339">
        <f t="shared" si="0"/>
        <v>0</v>
      </c>
      <c r="K35" s="339">
        <f t="shared" si="0"/>
        <v>0</v>
      </c>
      <c r="L35" s="339">
        <f t="shared" si="0"/>
        <v>0</v>
      </c>
      <c r="M35" s="339">
        <f t="shared" si="0"/>
        <v>616</v>
      </c>
      <c r="N35" s="339">
        <f t="shared" si="0"/>
        <v>58.059999999999988</v>
      </c>
    </row>
    <row r="36" spans="1:14">
      <c r="A36" s="334"/>
      <c r="B36" s="335"/>
      <c r="C36" s="336"/>
      <c r="D36" s="336"/>
      <c r="E36" s="336"/>
      <c r="F36" s="336"/>
      <c r="G36" s="335"/>
      <c r="H36" s="336"/>
      <c r="I36" s="336"/>
      <c r="J36" s="336"/>
      <c r="K36" s="336"/>
      <c r="L36" s="336"/>
      <c r="M36" s="336"/>
      <c r="N36" s="336"/>
    </row>
    <row r="37" spans="1:14">
      <c r="A37" s="322" t="s">
        <v>417</v>
      </c>
      <c r="B37" s="323" t="s">
        <v>416</v>
      </c>
      <c r="C37" s="324" t="s">
        <v>448</v>
      </c>
      <c r="D37" s="324" t="s">
        <v>449</v>
      </c>
      <c r="E37" s="324" t="s">
        <v>450</v>
      </c>
      <c r="F37" s="324" t="s">
        <v>451</v>
      </c>
      <c r="G37" s="325"/>
      <c r="H37" s="324" t="s">
        <v>452</v>
      </c>
      <c r="I37" s="324" t="s">
        <v>453</v>
      </c>
      <c r="J37" s="324" t="s">
        <v>454</v>
      </c>
      <c r="K37" s="324" t="s">
        <v>455</v>
      </c>
      <c r="L37" s="324" t="s">
        <v>456</v>
      </c>
      <c r="M37" s="324" t="s">
        <v>457</v>
      </c>
      <c r="N37" s="324" t="s">
        <v>415</v>
      </c>
    </row>
    <row r="38" spans="1:14" ht="15" thickBot="1">
      <c r="A38" s="326"/>
      <c r="B38" s="327"/>
      <c r="C38" s="328"/>
      <c r="D38" s="328"/>
      <c r="E38" s="328"/>
      <c r="F38" s="328"/>
      <c r="G38" s="329"/>
      <c r="H38" s="328" t="s">
        <v>458</v>
      </c>
      <c r="I38" s="328"/>
      <c r="J38" s="328"/>
      <c r="K38" s="328"/>
      <c r="L38" s="328"/>
      <c r="M38" s="328"/>
      <c r="N38" s="328"/>
    </row>
    <row r="39" spans="1:14">
      <c r="A39" s="322"/>
      <c r="B39" s="325"/>
      <c r="C39" s="341"/>
      <c r="D39" s="341"/>
      <c r="E39" s="341"/>
      <c r="F39" s="341"/>
      <c r="G39" s="325"/>
      <c r="H39" s="341"/>
      <c r="I39" s="341"/>
      <c r="J39" s="341"/>
      <c r="K39" s="341"/>
      <c r="L39" s="341"/>
      <c r="M39" s="341"/>
      <c r="N39" s="341"/>
    </row>
    <row r="40" spans="1:14">
      <c r="A40" s="330"/>
      <c r="B40" s="333" t="s">
        <v>445</v>
      </c>
      <c r="C40" s="332"/>
      <c r="D40" s="332"/>
      <c r="E40" s="332"/>
      <c r="F40" s="332"/>
      <c r="G40" s="331"/>
      <c r="H40" s="332"/>
      <c r="I40" s="332"/>
      <c r="J40" s="332"/>
      <c r="K40" s="332"/>
      <c r="L40" s="332"/>
      <c r="M40" s="332"/>
      <c r="N40" s="332"/>
    </row>
    <row r="41" spans="1:14">
      <c r="A41" s="334"/>
      <c r="B41" s="335"/>
      <c r="C41" s="336"/>
      <c r="D41" s="336"/>
      <c r="E41" s="336"/>
      <c r="F41" s="336"/>
      <c r="G41" s="335"/>
      <c r="H41" s="336"/>
      <c r="I41" s="336"/>
      <c r="J41" s="336"/>
      <c r="K41" s="336"/>
      <c r="L41" s="336"/>
      <c r="M41" s="336"/>
      <c r="N41" s="336"/>
    </row>
    <row r="42" spans="1:14">
      <c r="A42" s="337" t="s">
        <v>489</v>
      </c>
      <c r="B42" s="338" t="s">
        <v>236</v>
      </c>
      <c r="C42" s="339">
        <v>67.52</v>
      </c>
      <c r="D42" s="339"/>
      <c r="E42" s="339"/>
      <c r="F42" s="339"/>
      <c r="G42" s="338"/>
      <c r="H42" s="339"/>
      <c r="I42" s="339">
        <v>67.52</v>
      </c>
      <c r="J42" s="339"/>
      <c r="K42" s="339"/>
      <c r="L42" s="339"/>
      <c r="M42" s="339"/>
      <c r="N42" s="339">
        <v>36.549999999999997</v>
      </c>
    </row>
    <row r="43" spans="1:14">
      <c r="A43" s="337"/>
      <c r="B43" s="338" t="s">
        <v>490</v>
      </c>
      <c r="C43" s="339">
        <v>7.46</v>
      </c>
      <c r="D43" s="339"/>
      <c r="E43" s="339"/>
      <c r="F43" s="339"/>
      <c r="G43" s="338"/>
      <c r="H43" s="339"/>
      <c r="I43" s="339">
        <v>7.46</v>
      </c>
      <c r="J43" s="339"/>
      <c r="K43" s="339"/>
      <c r="L43" s="339"/>
      <c r="M43" s="339"/>
      <c r="N43" s="339">
        <v>6.52</v>
      </c>
    </row>
    <row r="44" spans="1:14">
      <c r="A44" s="337" t="s">
        <v>491</v>
      </c>
      <c r="B44" s="338" t="s">
        <v>492</v>
      </c>
      <c r="C44" s="339">
        <v>23.13</v>
      </c>
      <c r="D44" s="339"/>
      <c r="E44" s="339"/>
      <c r="F44" s="339"/>
      <c r="G44" s="338"/>
      <c r="H44" s="339"/>
      <c r="I44" s="339">
        <v>23.13</v>
      </c>
      <c r="J44" s="339"/>
      <c r="K44" s="339"/>
      <c r="L44" s="339"/>
      <c r="M44" s="339"/>
      <c r="N44" s="339">
        <v>6.55</v>
      </c>
    </row>
    <row r="45" spans="1:14">
      <c r="A45" s="337" t="s">
        <v>493</v>
      </c>
      <c r="B45" s="338" t="s">
        <v>494</v>
      </c>
      <c r="C45" s="339">
        <v>31.36</v>
      </c>
      <c r="D45" s="339"/>
      <c r="E45" s="339"/>
      <c r="F45" s="339"/>
      <c r="G45" s="338"/>
      <c r="H45" s="339"/>
      <c r="I45" s="339">
        <v>31.36</v>
      </c>
      <c r="J45" s="339"/>
      <c r="K45" s="339"/>
      <c r="L45" s="339"/>
      <c r="M45" s="339"/>
      <c r="N45" s="339">
        <v>6.55</v>
      </c>
    </row>
    <row r="46" spans="1:14">
      <c r="A46" s="337"/>
      <c r="B46" s="338" t="s">
        <v>495</v>
      </c>
      <c r="C46" s="339">
        <v>19.32</v>
      </c>
      <c r="D46" s="339"/>
      <c r="E46" s="339"/>
      <c r="F46" s="339"/>
      <c r="G46" s="338"/>
      <c r="H46" s="339"/>
      <c r="I46" s="339">
        <v>19.32</v>
      </c>
      <c r="J46" s="339"/>
      <c r="K46" s="339"/>
      <c r="L46" s="339"/>
      <c r="M46" s="339"/>
      <c r="N46" s="339">
        <v>13.1</v>
      </c>
    </row>
    <row r="47" spans="1:14">
      <c r="A47" s="337" t="s">
        <v>496</v>
      </c>
      <c r="B47" s="338" t="s">
        <v>497</v>
      </c>
      <c r="C47" s="339">
        <v>23.15</v>
      </c>
      <c r="D47" s="339"/>
      <c r="E47" s="339"/>
      <c r="F47" s="339"/>
      <c r="G47" s="338"/>
      <c r="H47" s="339"/>
      <c r="I47" s="339">
        <v>23.15</v>
      </c>
      <c r="J47" s="339"/>
      <c r="K47" s="339"/>
      <c r="L47" s="339"/>
      <c r="M47" s="339"/>
      <c r="N47" s="339">
        <v>6.55</v>
      </c>
    </row>
    <row r="48" spans="1:14">
      <c r="A48" s="337"/>
      <c r="B48" s="338" t="s">
        <v>498</v>
      </c>
      <c r="C48" s="339"/>
      <c r="D48" s="339">
        <v>18.100000000000001</v>
      </c>
      <c r="E48" s="339"/>
      <c r="F48" s="339"/>
      <c r="G48" s="338"/>
      <c r="H48" s="339"/>
      <c r="I48" s="339"/>
      <c r="J48" s="339"/>
      <c r="K48" s="339">
        <v>18.100000000000001</v>
      </c>
      <c r="L48" s="339"/>
      <c r="M48" s="339"/>
      <c r="N48" s="339"/>
    </row>
    <row r="49" spans="1:14">
      <c r="A49" s="337"/>
      <c r="B49" s="338" t="s">
        <v>499</v>
      </c>
      <c r="C49" s="339"/>
      <c r="D49" s="339">
        <v>26.41</v>
      </c>
      <c r="E49" s="339"/>
      <c r="F49" s="339"/>
      <c r="G49" s="338"/>
      <c r="H49" s="339"/>
      <c r="I49" s="339"/>
      <c r="J49" s="339"/>
      <c r="K49" s="339">
        <v>26.41</v>
      </c>
      <c r="L49" s="339"/>
      <c r="M49" s="339"/>
      <c r="N49" s="339"/>
    </row>
    <row r="50" spans="1:14">
      <c r="A50" s="337"/>
      <c r="B50" s="338" t="s">
        <v>216</v>
      </c>
      <c r="C50" s="339"/>
      <c r="D50" s="339">
        <v>3.16</v>
      </c>
      <c r="E50" s="339"/>
      <c r="F50" s="339"/>
      <c r="G50" s="338"/>
      <c r="H50" s="339"/>
      <c r="I50" s="339"/>
      <c r="J50" s="339"/>
      <c r="K50" s="339">
        <v>3.16</v>
      </c>
      <c r="L50" s="339"/>
      <c r="M50" s="339"/>
      <c r="N50" s="339"/>
    </row>
    <row r="51" spans="1:14">
      <c r="A51" s="337" t="s">
        <v>500</v>
      </c>
      <c r="B51" s="338" t="s">
        <v>501</v>
      </c>
      <c r="C51" s="339">
        <v>45.62</v>
      </c>
      <c r="D51" s="339"/>
      <c r="E51" s="339"/>
      <c r="F51" s="339"/>
      <c r="G51" s="338"/>
      <c r="H51" s="339">
        <v>45.62</v>
      </c>
      <c r="I51" s="339"/>
      <c r="J51" s="339"/>
      <c r="K51" s="339"/>
      <c r="L51" s="339"/>
      <c r="M51" s="339"/>
      <c r="N51" s="339">
        <v>19.649999999999999</v>
      </c>
    </row>
    <row r="52" spans="1:14">
      <c r="A52" s="337" t="s">
        <v>502</v>
      </c>
      <c r="B52" s="338" t="s">
        <v>503</v>
      </c>
      <c r="C52" s="339">
        <v>8.17</v>
      </c>
      <c r="D52" s="339"/>
      <c r="E52" s="339"/>
      <c r="F52" s="339"/>
      <c r="G52" s="338"/>
      <c r="H52" s="339"/>
      <c r="I52" s="339">
        <v>8.17</v>
      </c>
      <c r="J52" s="339"/>
      <c r="K52" s="339"/>
      <c r="L52" s="339"/>
      <c r="M52" s="339"/>
      <c r="N52" s="339">
        <v>4.3600000000000003</v>
      </c>
    </row>
    <row r="53" spans="1:14">
      <c r="A53" s="337" t="s">
        <v>504</v>
      </c>
      <c r="B53" s="338" t="s">
        <v>505</v>
      </c>
      <c r="C53" s="339">
        <v>8.17</v>
      </c>
      <c r="D53" s="339"/>
      <c r="E53" s="339"/>
      <c r="F53" s="339"/>
      <c r="G53" s="338"/>
      <c r="H53" s="339"/>
      <c r="I53" s="339">
        <v>8.17</v>
      </c>
      <c r="J53" s="339"/>
      <c r="K53" s="339"/>
      <c r="L53" s="339"/>
      <c r="M53" s="339"/>
      <c r="N53" s="339">
        <v>4.3600000000000003</v>
      </c>
    </row>
    <row r="54" spans="1:14">
      <c r="A54" s="337"/>
      <c r="B54" s="338" t="s">
        <v>506</v>
      </c>
      <c r="C54" s="339">
        <v>14.94</v>
      </c>
      <c r="D54" s="339"/>
      <c r="E54" s="339"/>
      <c r="F54" s="339"/>
      <c r="G54" s="338"/>
      <c r="H54" s="339"/>
      <c r="I54" s="339">
        <v>14.94</v>
      </c>
      <c r="J54" s="339"/>
      <c r="K54" s="339"/>
      <c r="L54" s="339"/>
      <c r="M54" s="339"/>
      <c r="N54" s="339"/>
    </row>
    <row r="55" spans="1:14">
      <c r="A55" s="337" t="s">
        <v>507</v>
      </c>
      <c r="B55" s="338" t="s">
        <v>508</v>
      </c>
      <c r="C55" s="339">
        <v>66.52</v>
      </c>
      <c r="D55" s="339"/>
      <c r="E55" s="339"/>
      <c r="F55" s="339"/>
      <c r="G55" s="338"/>
      <c r="H55" s="339"/>
      <c r="I55" s="339">
        <v>66.52</v>
      </c>
      <c r="J55" s="339"/>
      <c r="K55" s="339"/>
      <c r="L55" s="339"/>
      <c r="M55" s="339"/>
      <c r="N55" s="339">
        <v>17.47</v>
      </c>
    </row>
    <row r="56" spans="1:14">
      <c r="A56" s="337" t="s">
        <v>509</v>
      </c>
      <c r="B56" s="338" t="s">
        <v>508</v>
      </c>
      <c r="C56" s="339">
        <v>49.68</v>
      </c>
      <c r="D56" s="339"/>
      <c r="E56" s="339"/>
      <c r="F56" s="339"/>
      <c r="G56" s="338"/>
      <c r="H56" s="339"/>
      <c r="I56" s="339">
        <v>49.68</v>
      </c>
      <c r="J56" s="339"/>
      <c r="K56" s="339"/>
      <c r="L56" s="339"/>
      <c r="M56" s="339"/>
      <c r="N56" s="339">
        <v>13.1</v>
      </c>
    </row>
    <row r="57" spans="1:14">
      <c r="A57" s="337" t="s">
        <v>510</v>
      </c>
      <c r="B57" s="338" t="s">
        <v>508</v>
      </c>
      <c r="C57" s="339">
        <v>45.62</v>
      </c>
      <c r="D57" s="339"/>
      <c r="E57" s="339"/>
      <c r="F57" s="339"/>
      <c r="G57" s="338"/>
      <c r="H57" s="339"/>
      <c r="I57" s="339">
        <v>45.62</v>
      </c>
      <c r="J57" s="339"/>
      <c r="K57" s="339"/>
      <c r="L57" s="339"/>
      <c r="M57" s="339"/>
      <c r="N57" s="339">
        <v>19.649999999999999</v>
      </c>
    </row>
    <row r="58" spans="1:14">
      <c r="A58" s="337" t="s">
        <v>511</v>
      </c>
      <c r="B58" s="338" t="s">
        <v>282</v>
      </c>
      <c r="C58" s="339">
        <v>69.12</v>
      </c>
      <c r="D58" s="339"/>
      <c r="E58" s="339"/>
      <c r="F58" s="339"/>
      <c r="G58" s="338"/>
      <c r="H58" s="339"/>
      <c r="I58" s="339">
        <v>69.12</v>
      </c>
      <c r="J58" s="339"/>
      <c r="K58" s="339"/>
      <c r="L58" s="339"/>
      <c r="M58" s="339"/>
      <c r="N58" s="339">
        <v>24.02</v>
      </c>
    </row>
    <row r="59" spans="1:14">
      <c r="A59" s="337" t="s">
        <v>512</v>
      </c>
      <c r="B59" s="338" t="s">
        <v>508</v>
      </c>
      <c r="C59" s="339">
        <v>65.95</v>
      </c>
      <c r="D59" s="339"/>
      <c r="E59" s="339"/>
      <c r="F59" s="339"/>
      <c r="G59" s="338"/>
      <c r="H59" s="339">
        <v>65.95</v>
      </c>
      <c r="I59" s="339"/>
      <c r="J59" s="339"/>
      <c r="K59" s="339"/>
      <c r="L59" s="339"/>
      <c r="M59" s="339"/>
      <c r="N59" s="339">
        <v>17.47</v>
      </c>
    </row>
    <row r="60" spans="1:14">
      <c r="A60" s="337" t="s">
        <v>513</v>
      </c>
      <c r="B60" s="338" t="s">
        <v>508</v>
      </c>
      <c r="C60" s="339">
        <v>66.89</v>
      </c>
      <c r="D60" s="339"/>
      <c r="E60" s="339"/>
      <c r="F60" s="339"/>
      <c r="G60" s="338"/>
      <c r="H60" s="339"/>
      <c r="I60" s="339">
        <v>66.89</v>
      </c>
      <c r="J60" s="339"/>
      <c r="K60" s="339"/>
      <c r="L60" s="339"/>
      <c r="M60" s="339"/>
      <c r="N60" s="339">
        <v>17.47</v>
      </c>
    </row>
    <row r="61" spans="1:14">
      <c r="A61" s="337"/>
      <c r="B61" s="338" t="s">
        <v>499</v>
      </c>
      <c r="C61" s="339"/>
      <c r="D61" s="339">
        <v>5.37</v>
      </c>
      <c r="E61" s="339"/>
      <c r="F61" s="339"/>
      <c r="G61" s="338"/>
      <c r="H61" s="339"/>
      <c r="I61" s="339"/>
      <c r="J61" s="339"/>
      <c r="K61" s="339">
        <v>5.37</v>
      </c>
      <c r="L61" s="339"/>
      <c r="M61" s="339"/>
      <c r="N61" s="339"/>
    </row>
    <row r="62" spans="1:14">
      <c r="A62" s="337"/>
      <c r="B62" s="338" t="s">
        <v>514</v>
      </c>
      <c r="C62" s="339"/>
      <c r="D62" s="339">
        <v>6.63</v>
      </c>
      <c r="E62" s="339"/>
      <c r="F62" s="339"/>
      <c r="G62" s="338"/>
      <c r="H62" s="339"/>
      <c r="I62" s="339"/>
      <c r="J62" s="339"/>
      <c r="K62" s="339">
        <v>6.63</v>
      </c>
      <c r="L62" s="339"/>
      <c r="M62" s="339"/>
      <c r="N62" s="339"/>
    </row>
    <row r="63" spans="1:14">
      <c r="A63" s="337" t="s">
        <v>515</v>
      </c>
      <c r="B63" s="338" t="s">
        <v>508</v>
      </c>
      <c r="C63" s="339">
        <v>40.92</v>
      </c>
      <c r="D63" s="339"/>
      <c r="E63" s="339"/>
      <c r="F63" s="339"/>
      <c r="G63" s="338"/>
      <c r="H63" s="339"/>
      <c r="I63" s="339">
        <v>40.92</v>
      </c>
      <c r="J63" s="339"/>
      <c r="K63" s="339"/>
      <c r="L63" s="339"/>
      <c r="M63" s="339"/>
      <c r="N63" s="339">
        <v>8.73</v>
      </c>
    </row>
    <row r="64" spans="1:14">
      <c r="A64" s="337" t="s">
        <v>516</v>
      </c>
      <c r="B64" s="338" t="s">
        <v>508</v>
      </c>
      <c r="C64" s="339">
        <v>67.010000000000005</v>
      </c>
      <c r="D64" s="339"/>
      <c r="E64" s="339"/>
      <c r="F64" s="339"/>
      <c r="G64" s="338"/>
      <c r="H64" s="339">
        <v>67.010000000000005</v>
      </c>
      <c r="I64" s="339"/>
      <c r="J64" s="339"/>
      <c r="K64" s="339"/>
      <c r="L64" s="339"/>
      <c r="M64" s="339"/>
      <c r="N64" s="339">
        <v>17.47</v>
      </c>
    </row>
    <row r="65" spans="1:14">
      <c r="A65" s="337" t="s">
        <v>517</v>
      </c>
      <c r="B65" s="338" t="s">
        <v>508</v>
      </c>
      <c r="C65" s="339">
        <v>66.819999999999993</v>
      </c>
      <c r="D65" s="339"/>
      <c r="E65" s="339"/>
      <c r="F65" s="339"/>
      <c r="G65" s="338"/>
      <c r="H65" s="339"/>
      <c r="I65" s="339">
        <v>66.819999999999993</v>
      </c>
      <c r="J65" s="339"/>
      <c r="K65" s="339"/>
      <c r="L65" s="339"/>
      <c r="M65" s="339"/>
      <c r="N65" s="339">
        <v>17.47</v>
      </c>
    </row>
    <row r="66" spans="1:14">
      <c r="A66" s="337" t="s">
        <v>518</v>
      </c>
      <c r="B66" s="338" t="s">
        <v>508</v>
      </c>
      <c r="C66" s="339">
        <v>57.19</v>
      </c>
      <c r="D66" s="339"/>
      <c r="E66" s="339"/>
      <c r="F66" s="339"/>
      <c r="G66" s="338"/>
      <c r="H66" s="339">
        <v>57.19</v>
      </c>
      <c r="I66" s="339"/>
      <c r="J66" s="339"/>
      <c r="K66" s="339"/>
      <c r="L66" s="339"/>
      <c r="M66" s="339"/>
      <c r="N66" s="339">
        <v>15.28</v>
      </c>
    </row>
    <row r="67" spans="1:14">
      <c r="A67" s="337" t="s">
        <v>519</v>
      </c>
      <c r="B67" s="338" t="s">
        <v>520</v>
      </c>
      <c r="C67" s="339">
        <v>17.98</v>
      </c>
      <c r="D67" s="339"/>
      <c r="E67" s="339"/>
      <c r="F67" s="339"/>
      <c r="G67" s="338"/>
      <c r="H67" s="339"/>
      <c r="I67" s="339">
        <v>17.98</v>
      </c>
      <c r="J67" s="339"/>
      <c r="K67" s="339"/>
      <c r="L67" s="339"/>
      <c r="M67" s="339"/>
      <c r="N67" s="339">
        <v>12.6</v>
      </c>
    </row>
    <row r="68" spans="1:14">
      <c r="A68" s="337" t="s">
        <v>521</v>
      </c>
      <c r="B68" s="338" t="s">
        <v>215</v>
      </c>
      <c r="C68" s="339">
        <v>16.329999999999998</v>
      </c>
      <c r="D68" s="339"/>
      <c r="E68" s="339"/>
      <c r="F68" s="339"/>
      <c r="G68" s="338"/>
      <c r="H68" s="339"/>
      <c r="I68" s="339">
        <v>16.329999999999998</v>
      </c>
      <c r="J68" s="339"/>
      <c r="K68" s="339"/>
      <c r="L68" s="339"/>
      <c r="M68" s="339"/>
      <c r="N68" s="339"/>
    </row>
    <row r="69" spans="1:14">
      <c r="A69" s="337" t="s">
        <v>522</v>
      </c>
      <c r="B69" s="338" t="s">
        <v>508</v>
      </c>
      <c r="C69" s="339">
        <v>83.01</v>
      </c>
      <c r="D69" s="339"/>
      <c r="E69" s="339"/>
      <c r="F69" s="339"/>
      <c r="G69" s="338"/>
      <c r="H69" s="339"/>
      <c r="I69" s="339">
        <v>83.01</v>
      </c>
      <c r="J69" s="339"/>
      <c r="K69" s="339"/>
      <c r="L69" s="339"/>
      <c r="M69" s="339"/>
      <c r="N69" s="339">
        <v>21.83</v>
      </c>
    </row>
    <row r="70" spans="1:14">
      <c r="A70" s="337" t="s">
        <v>523</v>
      </c>
      <c r="B70" s="338" t="s">
        <v>524</v>
      </c>
      <c r="C70" s="339">
        <v>19.63</v>
      </c>
      <c r="D70" s="339"/>
      <c r="E70" s="339"/>
      <c r="F70" s="339"/>
      <c r="G70" s="338"/>
      <c r="H70" s="339"/>
      <c r="I70" s="339">
        <v>19.63</v>
      </c>
      <c r="J70" s="339"/>
      <c r="K70" s="339"/>
      <c r="L70" s="339"/>
      <c r="M70" s="339"/>
      <c r="N70" s="339">
        <v>5.46</v>
      </c>
    </row>
    <row r="71" spans="1:14">
      <c r="A71" s="337" t="s">
        <v>525</v>
      </c>
      <c r="B71" s="338" t="s">
        <v>373</v>
      </c>
      <c r="C71" s="339">
        <v>25.03</v>
      </c>
      <c r="D71" s="339"/>
      <c r="E71" s="339"/>
      <c r="F71" s="339"/>
      <c r="G71" s="338"/>
      <c r="H71" s="339">
        <v>25.03</v>
      </c>
      <c r="I71" s="339"/>
      <c r="J71" s="339"/>
      <c r="K71" s="339"/>
      <c r="L71" s="339"/>
      <c r="M71" s="339"/>
      <c r="N71" s="339"/>
    </row>
    <row r="72" spans="1:14">
      <c r="A72" s="337"/>
      <c r="B72" s="338" t="s">
        <v>526</v>
      </c>
      <c r="C72" s="339">
        <v>12.6</v>
      </c>
      <c r="D72" s="339"/>
      <c r="E72" s="339"/>
      <c r="F72" s="339"/>
      <c r="G72" s="338"/>
      <c r="H72" s="339">
        <v>12.6</v>
      </c>
      <c r="I72" s="339"/>
      <c r="J72" s="339"/>
      <c r="K72" s="339"/>
      <c r="L72" s="339"/>
      <c r="M72" s="339"/>
      <c r="N72" s="339"/>
    </row>
    <row r="73" spans="1:14">
      <c r="A73" s="337"/>
      <c r="B73" s="338" t="s">
        <v>300</v>
      </c>
      <c r="C73" s="339">
        <v>14.87</v>
      </c>
      <c r="D73" s="339"/>
      <c r="E73" s="339"/>
      <c r="F73" s="339"/>
      <c r="G73" s="338"/>
      <c r="H73" s="339">
        <v>14.87</v>
      </c>
      <c r="I73" s="339"/>
      <c r="J73" s="339"/>
      <c r="K73" s="339"/>
      <c r="L73" s="339"/>
      <c r="M73" s="339"/>
      <c r="N73" s="339">
        <v>12</v>
      </c>
    </row>
    <row r="74" spans="1:14">
      <c r="A74" s="337"/>
      <c r="B74" s="338" t="s">
        <v>527</v>
      </c>
      <c r="C74" s="339"/>
      <c r="D74" s="339"/>
      <c r="E74" s="339"/>
      <c r="F74" s="339">
        <v>2.77</v>
      </c>
      <c r="G74" s="338"/>
      <c r="H74" s="339">
        <v>2.77</v>
      </c>
      <c r="I74" s="339"/>
      <c r="J74" s="339"/>
      <c r="K74" s="339"/>
      <c r="L74" s="339"/>
      <c r="M74" s="339"/>
      <c r="N74" s="339"/>
    </row>
    <row r="75" spans="1:14">
      <c r="A75" s="337"/>
      <c r="B75" s="338" t="s">
        <v>216</v>
      </c>
      <c r="C75" s="339"/>
      <c r="D75" s="339">
        <v>3.17</v>
      </c>
      <c r="E75" s="339"/>
      <c r="F75" s="339"/>
      <c r="G75" s="338"/>
      <c r="H75" s="339"/>
      <c r="I75" s="339"/>
      <c r="J75" s="339"/>
      <c r="K75" s="339">
        <v>3.17</v>
      </c>
      <c r="L75" s="339"/>
      <c r="M75" s="339"/>
      <c r="N75" s="339"/>
    </row>
    <row r="76" spans="1:14">
      <c r="A76" s="337"/>
      <c r="B76" s="338" t="s">
        <v>514</v>
      </c>
      <c r="C76" s="339"/>
      <c r="D76" s="339">
        <v>20.16</v>
      </c>
      <c r="E76" s="339"/>
      <c r="F76" s="339"/>
      <c r="G76" s="338"/>
      <c r="H76" s="339"/>
      <c r="I76" s="339"/>
      <c r="J76" s="339"/>
      <c r="K76" s="339">
        <v>20.16</v>
      </c>
      <c r="L76" s="339"/>
      <c r="M76" s="339"/>
      <c r="N76" s="339"/>
    </row>
    <row r="77" spans="1:14">
      <c r="A77" s="337"/>
      <c r="B77" s="338" t="s">
        <v>270</v>
      </c>
      <c r="C77" s="339"/>
      <c r="D77" s="339">
        <v>1.04</v>
      </c>
      <c r="E77" s="339"/>
      <c r="F77" s="339"/>
      <c r="G77" s="338"/>
      <c r="H77" s="339"/>
      <c r="I77" s="339"/>
      <c r="J77" s="339"/>
      <c r="K77" s="339">
        <v>1.04</v>
      </c>
      <c r="L77" s="339"/>
      <c r="M77" s="339"/>
      <c r="N77" s="339"/>
    </row>
    <row r="78" spans="1:14">
      <c r="A78" s="337"/>
      <c r="B78" s="338" t="s">
        <v>528</v>
      </c>
      <c r="C78" s="339">
        <v>292.61</v>
      </c>
      <c r="D78" s="339"/>
      <c r="E78" s="339"/>
      <c r="F78" s="339">
        <v>97.53</v>
      </c>
      <c r="G78" s="338"/>
      <c r="H78" s="339">
        <v>214.83</v>
      </c>
      <c r="I78" s="339"/>
      <c r="J78" s="339"/>
      <c r="K78" s="339">
        <v>175.31</v>
      </c>
      <c r="L78" s="339"/>
      <c r="M78" s="339"/>
      <c r="N78" s="339">
        <v>45.58</v>
      </c>
    </row>
    <row r="79" spans="1:14">
      <c r="A79" s="337"/>
      <c r="B79" s="338" t="s">
        <v>529</v>
      </c>
      <c r="C79" s="339"/>
      <c r="D79" s="339"/>
      <c r="E79" s="339"/>
      <c r="F79" s="339">
        <v>9.31</v>
      </c>
      <c r="G79" s="338"/>
      <c r="H79" s="339"/>
      <c r="I79" s="339">
        <v>9.31</v>
      </c>
      <c r="J79" s="339"/>
      <c r="K79" s="339"/>
      <c r="L79" s="339"/>
      <c r="M79" s="339"/>
      <c r="N79" s="339">
        <v>6</v>
      </c>
    </row>
    <row r="80" spans="1:14">
      <c r="A80" s="337"/>
      <c r="B80" s="338" t="s">
        <v>419</v>
      </c>
      <c r="C80" s="339"/>
      <c r="D80" s="339"/>
      <c r="E80" s="339"/>
      <c r="F80" s="339">
        <v>176.99</v>
      </c>
      <c r="G80" s="338"/>
      <c r="H80" s="339">
        <v>176.99</v>
      </c>
      <c r="I80" s="339"/>
      <c r="J80" s="339"/>
      <c r="K80" s="339"/>
      <c r="L80" s="339"/>
      <c r="M80" s="339"/>
      <c r="N80" s="339">
        <v>8.11</v>
      </c>
    </row>
    <row r="81" spans="1:14">
      <c r="A81" s="337"/>
      <c r="B81" s="338" t="s">
        <v>418</v>
      </c>
      <c r="C81" s="339"/>
      <c r="D81" s="339"/>
      <c r="E81" s="339"/>
      <c r="F81" s="339">
        <v>23.7</v>
      </c>
      <c r="G81" s="338"/>
      <c r="H81" s="339">
        <v>23.7</v>
      </c>
      <c r="I81" s="339"/>
      <c r="J81" s="339"/>
      <c r="K81" s="339"/>
      <c r="L81" s="339"/>
      <c r="M81" s="339"/>
      <c r="N81" s="339"/>
    </row>
    <row r="82" spans="1:14">
      <c r="A82" s="337"/>
      <c r="B82" s="338" t="s">
        <v>530</v>
      </c>
      <c r="C82" s="339"/>
      <c r="D82" s="339"/>
      <c r="E82" s="339"/>
      <c r="F82" s="339">
        <v>36.78</v>
      </c>
      <c r="G82" s="338"/>
      <c r="H82" s="339">
        <v>36.78</v>
      </c>
      <c r="I82" s="339"/>
      <c r="J82" s="339"/>
      <c r="K82" s="339"/>
      <c r="L82" s="339"/>
      <c r="M82" s="339"/>
      <c r="N82" s="339">
        <v>6.34</v>
      </c>
    </row>
    <row r="83" spans="1:14">
      <c r="A83" s="340" t="s">
        <v>485</v>
      </c>
      <c r="B83" s="338" t="s">
        <v>216</v>
      </c>
      <c r="C83" s="339"/>
      <c r="D83" s="339">
        <v>4</v>
      </c>
      <c r="E83" s="339"/>
      <c r="F83" s="339"/>
      <c r="G83" s="338"/>
      <c r="H83" s="339"/>
      <c r="I83" s="339"/>
      <c r="J83" s="339"/>
      <c r="K83" s="339">
        <v>4</v>
      </c>
      <c r="L83" s="339"/>
      <c r="M83" s="339"/>
      <c r="N83" s="339"/>
    </row>
    <row r="84" spans="1:14">
      <c r="A84" s="340"/>
      <c r="B84" s="338" t="s">
        <v>531</v>
      </c>
      <c r="C84" s="339"/>
      <c r="D84" s="339"/>
      <c r="E84" s="339"/>
      <c r="F84" s="339">
        <v>13.35</v>
      </c>
      <c r="G84" s="338"/>
      <c r="H84" s="339">
        <v>13.35</v>
      </c>
      <c r="I84" s="339"/>
      <c r="J84" s="339"/>
      <c r="K84" s="339"/>
      <c r="L84" s="339"/>
      <c r="M84" s="339"/>
      <c r="N84" s="339"/>
    </row>
    <row r="85" spans="1:14">
      <c r="A85" s="337"/>
      <c r="B85" s="338"/>
      <c r="C85" s="339"/>
      <c r="D85" s="339"/>
      <c r="E85" s="339"/>
      <c r="F85" s="339"/>
      <c r="G85" s="338"/>
      <c r="H85" s="339"/>
      <c r="I85" s="339"/>
      <c r="J85" s="339"/>
      <c r="K85" s="339"/>
      <c r="L85" s="339"/>
      <c r="M85" s="339"/>
      <c r="N85" s="339"/>
    </row>
    <row r="86" spans="1:14">
      <c r="A86" s="330"/>
      <c r="B86" s="331"/>
      <c r="C86" s="332"/>
      <c r="D86" s="332"/>
      <c r="E86" s="332"/>
      <c r="F86" s="331"/>
      <c r="G86" s="331"/>
      <c r="H86" s="331"/>
      <c r="I86" s="332"/>
      <c r="J86" s="332"/>
      <c r="K86" s="332"/>
      <c r="L86" s="332"/>
      <c r="M86" s="332"/>
      <c r="N86" s="331"/>
    </row>
    <row r="87" spans="1:14">
      <c r="A87" s="337"/>
      <c r="B87" s="338" t="s">
        <v>413</v>
      </c>
      <c r="C87" s="339">
        <f>SUM(C40:C85)</f>
        <v>1326.62</v>
      </c>
      <c r="D87" s="339">
        <f>SUM(D40:D85)</f>
        <v>88.04</v>
      </c>
      <c r="E87" s="339">
        <f>SUM(E40:E85)</f>
        <v>0</v>
      </c>
      <c r="F87" s="339">
        <f>SUM(F40:F85)</f>
        <v>360.43000000000006</v>
      </c>
      <c r="G87" s="338"/>
      <c r="H87" s="339">
        <f t="shared" ref="H87:N87" si="1">SUM(H40:H85)</f>
        <v>756.69</v>
      </c>
      <c r="I87" s="339">
        <f t="shared" si="1"/>
        <v>755.05</v>
      </c>
      <c r="J87" s="339">
        <f t="shared" si="1"/>
        <v>0</v>
      </c>
      <c r="K87" s="339">
        <f t="shared" si="1"/>
        <v>263.35000000000002</v>
      </c>
      <c r="L87" s="339">
        <f t="shared" si="1"/>
        <v>0</v>
      </c>
      <c r="M87" s="339">
        <f t="shared" si="1"/>
        <v>0</v>
      </c>
      <c r="N87" s="339">
        <f t="shared" si="1"/>
        <v>390.2399999999999</v>
      </c>
    </row>
    <row r="88" spans="1:14">
      <c r="A88" s="334"/>
      <c r="B88" s="335"/>
      <c r="C88" s="336"/>
      <c r="D88" s="336"/>
      <c r="E88" s="336"/>
      <c r="F88" s="336"/>
      <c r="G88" s="335"/>
      <c r="H88" s="336"/>
      <c r="I88" s="336"/>
      <c r="J88" s="336"/>
      <c r="K88" s="336"/>
      <c r="L88" s="336"/>
      <c r="M88" s="336"/>
      <c r="N88" s="336"/>
    </row>
    <row r="89" spans="1:14">
      <c r="A89" s="322" t="s">
        <v>417</v>
      </c>
      <c r="B89" s="323" t="s">
        <v>416</v>
      </c>
      <c r="C89" s="324" t="s">
        <v>448</v>
      </c>
      <c r="D89" s="324" t="s">
        <v>449</v>
      </c>
      <c r="E89" s="324" t="s">
        <v>450</v>
      </c>
      <c r="F89" s="324" t="s">
        <v>451</v>
      </c>
      <c r="G89" s="325"/>
      <c r="H89" s="324" t="s">
        <v>452</v>
      </c>
      <c r="I89" s="324" t="s">
        <v>453</v>
      </c>
      <c r="J89" s="324" t="s">
        <v>454</v>
      </c>
      <c r="K89" s="324" t="s">
        <v>455</v>
      </c>
      <c r="L89" s="324" t="s">
        <v>456</v>
      </c>
      <c r="M89" s="324" t="s">
        <v>457</v>
      </c>
      <c r="N89" s="324" t="s">
        <v>415</v>
      </c>
    </row>
    <row r="90" spans="1:14" ht="15" thickBot="1">
      <c r="A90" s="326"/>
      <c r="B90" s="327"/>
      <c r="C90" s="328"/>
      <c r="D90" s="328"/>
      <c r="E90" s="328"/>
      <c r="F90" s="328"/>
      <c r="G90" s="329"/>
      <c r="H90" s="328" t="s">
        <v>458</v>
      </c>
      <c r="I90" s="328"/>
      <c r="J90" s="328"/>
      <c r="K90" s="328"/>
      <c r="L90" s="328"/>
      <c r="M90" s="328"/>
      <c r="N90" s="328"/>
    </row>
    <row r="91" spans="1:14">
      <c r="A91" s="322"/>
      <c r="B91" s="325"/>
      <c r="C91" s="341"/>
      <c r="D91" s="341"/>
      <c r="E91" s="341"/>
      <c r="F91" s="341"/>
      <c r="G91" s="325"/>
      <c r="H91" s="341"/>
      <c r="I91" s="341"/>
      <c r="J91" s="341"/>
      <c r="K91" s="341"/>
      <c r="L91" s="341"/>
      <c r="M91" s="341"/>
      <c r="N91" s="341"/>
    </row>
    <row r="92" spans="1:14">
      <c r="A92" s="330"/>
      <c r="B92" s="333" t="s">
        <v>430</v>
      </c>
      <c r="C92" s="332"/>
      <c r="D92" s="332"/>
      <c r="E92" s="332"/>
      <c r="F92" s="332"/>
      <c r="G92" s="331"/>
      <c r="H92" s="332"/>
      <c r="I92" s="332"/>
      <c r="J92" s="332"/>
      <c r="K92" s="332"/>
      <c r="L92" s="332"/>
      <c r="M92" s="332"/>
      <c r="N92" s="332"/>
    </row>
    <row r="93" spans="1:14">
      <c r="A93" s="334"/>
      <c r="B93" s="335"/>
      <c r="C93" s="336"/>
      <c r="D93" s="336"/>
      <c r="E93" s="336"/>
      <c r="F93" s="336"/>
      <c r="G93" s="335"/>
      <c r="H93" s="336"/>
      <c r="I93" s="336"/>
      <c r="J93" s="336"/>
      <c r="K93" s="336"/>
      <c r="L93" s="336"/>
      <c r="M93" s="336"/>
      <c r="N93" s="336"/>
    </row>
    <row r="94" spans="1:14">
      <c r="A94" s="337" t="s">
        <v>532</v>
      </c>
      <c r="B94" s="338" t="s">
        <v>533</v>
      </c>
      <c r="C94" s="339">
        <v>84.99</v>
      </c>
      <c r="D94" s="339"/>
      <c r="E94" s="339"/>
      <c r="F94" s="339"/>
      <c r="G94" s="338"/>
      <c r="H94" s="339">
        <v>24.06</v>
      </c>
      <c r="I94" s="339"/>
      <c r="J94" s="339"/>
      <c r="K94" s="339">
        <v>60.93</v>
      </c>
      <c r="L94" s="339"/>
      <c r="M94" s="339"/>
      <c r="N94" s="339">
        <v>45.85</v>
      </c>
    </row>
    <row r="95" spans="1:14">
      <c r="A95" s="337" t="s">
        <v>534</v>
      </c>
      <c r="B95" s="338" t="s">
        <v>535</v>
      </c>
      <c r="C95" s="339">
        <v>11.13</v>
      </c>
      <c r="D95" s="339"/>
      <c r="E95" s="339"/>
      <c r="F95" s="339"/>
      <c r="G95" s="338"/>
      <c r="H95" s="339"/>
      <c r="I95" s="339"/>
      <c r="J95" s="339"/>
      <c r="K95" s="339">
        <v>11.13</v>
      </c>
      <c r="L95" s="339"/>
      <c r="M95" s="339"/>
      <c r="N95" s="339">
        <v>6.55</v>
      </c>
    </row>
    <row r="96" spans="1:14">
      <c r="A96" s="337" t="s">
        <v>536</v>
      </c>
      <c r="B96" s="338" t="s">
        <v>508</v>
      </c>
      <c r="C96" s="339">
        <v>44.42</v>
      </c>
      <c r="D96" s="339"/>
      <c r="E96" s="339"/>
      <c r="F96" s="339"/>
      <c r="G96" s="338"/>
      <c r="H96" s="339"/>
      <c r="I96" s="339">
        <v>44.42</v>
      </c>
      <c r="J96" s="339"/>
      <c r="K96" s="339"/>
      <c r="L96" s="339"/>
      <c r="M96" s="339"/>
      <c r="N96" s="339">
        <v>18.559999999999999</v>
      </c>
    </row>
    <row r="97" spans="1:14">
      <c r="A97" s="337"/>
      <c r="B97" s="338" t="s">
        <v>216</v>
      </c>
      <c r="C97" s="339"/>
      <c r="D97" s="339">
        <v>1.56</v>
      </c>
      <c r="E97" s="339"/>
      <c r="F97" s="339"/>
      <c r="G97" s="338"/>
      <c r="H97" s="339"/>
      <c r="I97" s="339"/>
      <c r="J97" s="339"/>
      <c r="K97" s="339">
        <v>1.56</v>
      </c>
      <c r="L97" s="339"/>
      <c r="M97" s="339"/>
      <c r="N97" s="339"/>
    </row>
    <row r="98" spans="1:14">
      <c r="A98" s="337"/>
      <c r="B98" s="338" t="s">
        <v>498</v>
      </c>
      <c r="C98" s="339"/>
      <c r="D98" s="339">
        <v>3.04</v>
      </c>
      <c r="E98" s="339"/>
      <c r="F98" s="339"/>
      <c r="G98" s="338"/>
      <c r="H98" s="339"/>
      <c r="I98" s="339"/>
      <c r="J98" s="339"/>
      <c r="K98" s="339">
        <v>3.04</v>
      </c>
      <c r="L98" s="339"/>
      <c r="M98" s="339"/>
      <c r="N98" s="339"/>
    </row>
    <row r="99" spans="1:14">
      <c r="A99" s="337"/>
      <c r="B99" s="338" t="s">
        <v>499</v>
      </c>
      <c r="C99" s="339"/>
      <c r="D99" s="339">
        <v>17.96</v>
      </c>
      <c r="E99" s="339"/>
      <c r="F99" s="339"/>
      <c r="G99" s="338"/>
      <c r="H99" s="339"/>
      <c r="I99" s="339"/>
      <c r="J99" s="339"/>
      <c r="K99" s="339">
        <v>17.96</v>
      </c>
      <c r="L99" s="339"/>
      <c r="M99" s="339"/>
      <c r="N99" s="339">
        <v>6.6</v>
      </c>
    </row>
    <row r="100" spans="1:14">
      <c r="A100" s="337" t="s">
        <v>537</v>
      </c>
      <c r="B100" s="338" t="s">
        <v>508</v>
      </c>
      <c r="C100" s="339">
        <v>62.91</v>
      </c>
      <c r="D100" s="339"/>
      <c r="E100" s="339"/>
      <c r="F100" s="339"/>
      <c r="G100" s="338"/>
      <c r="H100" s="339"/>
      <c r="I100" s="339">
        <v>62.91</v>
      </c>
      <c r="J100" s="339"/>
      <c r="K100" s="339"/>
      <c r="L100" s="339"/>
      <c r="M100" s="339"/>
      <c r="N100" s="339">
        <v>22.92</v>
      </c>
    </row>
    <row r="101" spans="1:14">
      <c r="A101" s="337" t="s">
        <v>538</v>
      </c>
      <c r="B101" s="338" t="s">
        <v>539</v>
      </c>
      <c r="C101" s="339">
        <v>66.23</v>
      </c>
      <c r="D101" s="339"/>
      <c r="E101" s="339"/>
      <c r="F101" s="339"/>
      <c r="G101" s="338"/>
      <c r="H101" s="339"/>
      <c r="I101" s="339">
        <v>66.23</v>
      </c>
      <c r="J101" s="339"/>
      <c r="K101" s="339"/>
      <c r="L101" s="339"/>
      <c r="M101" s="339"/>
      <c r="N101" s="339">
        <v>17.47</v>
      </c>
    </row>
    <row r="102" spans="1:14">
      <c r="A102" s="337" t="s">
        <v>540</v>
      </c>
      <c r="B102" s="338" t="s">
        <v>539</v>
      </c>
      <c r="C102" s="339">
        <v>66.28</v>
      </c>
      <c r="D102" s="339"/>
      <c r="E102" s="339"/>
      <c r="F102" s="339"/>
      <c r="G102" s="338"/>
      <c r="H102" s="339"/>
      <c r="I102" s="339">
        <v>66.28</v>
      </c>
      <c r="J102" s="339"/>
      <c r="K102" s="339"/>
      <c r="L102" s="339"/>
      <c r="M102" s="339"/>
      <c r="N102" s="339">
        <v>17.47</v>
      </c>
    </row>
    <row r="103" spans="1:14">
      <c r="A103" s="337" t="s">
        <v>541</v>
      </c>
      <c r="B103" s="338" t="s">
        <v>542</v>
      </c>
      <c r="C103" s="339">
        <v>113.47</v>
      </c>
      <c r="D103" s="339"/>
      <c r="E103" s="339"/>
      <c r="F103" s="339"/>
      <c r="G103" s="338"/>
      <c r="H103" s="339"/>
      <c r="I103" s="339">
        <v>113.47</v>
      </c>
      <c r="J103" s="339"/>
      <c r="K103" s="339"/>
      <c r="L103" s="339"/>
      <c r="M103" s="339"/>
      <c r="N103" s="339">
        <v>30.57</v>
      </c>
    </row>
    <row r="104" spans="1:14">
      <c r="A104" s="337" t="s">
        <v>543</v>
      </c>
      <c r="B104" s="338" t="s">
        <v>508</v>
      </c>
      <c r="C104" s="339">
        <v>65.959999999999994</v>
      </c>
      <c r="D104" s="339"/>
      <c r="E104" s="339"/>
      <c r="F104" s="339"/>
      <c r="G104" s="338"/>
      <c r="H104" s="339"/>
      <c r="I104" s="339">
        <v>65.959999999999994</v>
      </c>
      <c r="J104" s="339"/>
      <c r="K104" s="339"/>
      <c r="L104" s="339"/>
      <c r="M104" s="339"/>
      <c r="N104" s="339">
        <v>17.47</v>
      </c>
    </row>
    <row r="105" spans="1:14">
      <c r="A105" s="337" t="s">
        <v>544</v>
      </c>
      <c r="B105" s="338" t="s">
        <v>545</v>
      </c>
      <c r="C105" s="339">
        <v>75.430000000000007</v>
      </c>
      <c r="D105" s="339"/>
      <c r="E105" s="339"/>
      <c r="F105" s="339"/>
      <c r="G105" s="338"/>
      <c r="H105" s="339"/>
      <c r="I105" s="339">
        <v>75.430000000000007</v>
      </c>
      <c r="J105" s="339"/>
      <c r="K105" s="339"/>
      <c r="L105" s="339"/>
      <c r="M105" s="339"/>
      <c r="N105" s="339">
        <v>19.649999999999999</v>
      </c>
    </row>
    <row r="106" spans="1:14">
      <c r="A106" s="337" t="s">
        <v>546</v>
      </c>
      <c r="B106" s="338" t="s">
        <v>215</v>
      </c>
      <c r="C106" s="339">
        <v>8.77</v>
      </c>
      <c r="D106" s="339"/>
      <c r="E106" s="339"/>
      <c r="F106" s="339"/>
      <c r="G106" s="338"/>
      <c r="H106" s="339"/>
      <c r="I106" s="339">
        <v>8.77</v>
      </c>
      <c r="J106" s="339"/>
      <c r="K106" s="339"/>
      <c r="L106" s="339"/>
      <c r="M106" s="339"/>
      <c r="N106" s="339"/>
    </row>
    <row r="107" spans="1:14">
      <c r="A107" s="337" t="s">
        <v>547</v>
      </c>
      <c r="B107" s="338" t="s">
        <v>535</v>
      </c>
      <c r="C107" s="339">
        <v>32.28</v>
      </c>
      <c r="D107" s="339"/>
      <c r="E107" s="339"/>
      <c r="F107" s="339"/>
      <c r="G107" s="338"/>
      <c r="H107" s="339"/>
      <c r="I107" s="339">
        <v>32.28</v>
      </c>
      <c r="J107" s="339"/>
      <c r="K107" s="339"/>
      <c r="L107" s="339"/>
      <c r="M107" s="339"/>
      <c r="N107" s="339">
        <v>6.55</v>
      </c>
    </row>
    <row r="108" spans="1:14">
      <c r="A108" s="337"/>
      <c r="B108" s="338" t="s">
        <v>463</v>
      </c>
      <c r="C108" s="339">
        <v>7.11</v>
      </c>
      <c r="D108" s="339"/>
      <c r="E108" s="339"/>
      <c r="F108" s="339"/>
      <c r="G108" s="338"/>
      <c r="H108" s="339"/>
      <c r="I108" s="339">
        <v>7.11</v>
      </c>
      <c r="J108" s="339"/>
      <c r="K108" s="339"/>
      <c r="L108" s="339"/>
      <c r="M108" s="339"/>
      <c r="N108" s="339"/>
    </row>
    <row r="109" spans="1:14">
      <c r="A109" s="337" t="s">
        <v>548</v>
      </c>
      <c r="B109" s="338" t="s">
        <v>549</v>
      </c>
      <c r="C109" s="339">
        <v>76.75</v>
      </c>
      <c r="D109" s="339"/>
      <c r="E109" s="339"/>
      <c r="F109" s="339"/>
      <c r="G109" s="338"/>
      <c r="H109" s="339"/>
      <c r="I109" s="339">
        <v>76.75</v>
      </c>
      <c r="J109" s="339"/>
      <c r="K109" s="339"/>
      <c r="L109" s="339"/>
      <c r="M109" s="339"/>
      <c r="N109" s="339">
        <v>19.649999999999999</v>
      </c>
    </row>
    <row r="110" spans="1:14">
      <c r="A110" s="337" t="s">
        <v>550</v>
      </c>
      <c r="B110" s="338" t="s">
        <v>508</v>
      </c>
      <c r="C110" s="339">
        <v>66.709999999999994</v>
      </c>
      <c r="D110" s="339"/>
      <c r="E110" s="339"/>
      <c r="F110" s="339"/>
      <c r="G110" s="338"/>
      <c r="H110" s="339"/>
      <c r="I110" s="339">
        <v>66.709999999999994</v>
      </c>
      <c r="J110" s="339"/>
      <c r="K110" s="339"/>
      <c r="L110" s="339"/>
      <c r="M110" s="339"/>
      <c r="N110" s="339">
        <v>17.47</v>
      </c>
    </row>
    <row r="111" spans="1:14">
      <c r="A111" s="337" t="s">
        <v>551</v>
      </c>
      <c r="B111" s="338" t="s">
        <v>508</v>
      </c>
      <c r="C111" s="339">
        <v>57.18</v>
      </c>
      <c r="D111" s="339"/>
      <c r="E111" s="339"/>
      <c r="F111" s="339"/>
      <c r="G111" s="338"/>
      <c r="H111" s="339">
        <v>57.18</v>
      </c>
      <c r="I111" s="339"/>
      <c r="J111" s="339"/>
      <c r="K111" s="339"/>
      <c r="L111" s="339"/>
      <c r="M111" s="339"/>
      <c r="N111" s="339">
        <v>15.28</v>
      </c>
    </row>
    <row r="112" spans="1:14">
      <c r="A112" s="337" t="s">
        <v>552</v>
      </c>
      <c r="B112" s="338" t="s">
        <v>313</v>
      </c>
      <c r="C112" s="339">
        <v>114.59</v>
      </c>
      <c r="D112" s="339"/>
      <c r="E112" s="339"/>
      <c r="F112" s="339"/>
      <c r="G112" s="338"/>
      <c r="H112" s="339">
        <v>7.45</v>
      </c>
      <c r="I112" s="339"/>
      <c r="J112" s="339"/>
      <c r="K112" s="339">
        <v>99.69</v>
      </c>
      <c r="L112" s="339">
        <v>7.45</v>
      </c>
      <c r="M112" s="339"/>
      <c r="N112" s="339">
        <v>21.83</v>
      </c>
    </row>
    <row r="113" spans="1:14">
      <c r="A113" s="337"/>
      <c r="B113" s="338" t="s">
        <v>553</v>
      </c>
      <c r="C113" s="339">
        <v>18.149999999999999</v>
      </c>
      <c r="D113" s="339"/>
      <c r="E113" s="339"/>
      <c r="F113" s="339"/>
      <c r="G113" s="338"/>
      <c r="H113" s="339"/>
      <c r="I113" s="339">
        <v>18.149999999999999</v>
      </c>
      <c r="J113" s="339"/>
      <c r="K113" s="339"/>
      <c r="L113" s="339"/>
      <c r="M113" s="339"/>
      <c r="N113" s="339">
        <v>16.8</v>
      </c>
    </row>
    <row r="114" spans="1:14">
      <c r="A114" s="337" t="s">
        <v>554</v>
      </c>
      <c r="B114" s="338" t="s">
        <v>508</v>
      </c>
      <c r="C114" s="339">
        <v>65.040000000000006</v>
      </c>
      <c r="D114" s="339"/>
      <c r="E114" s="339"/>
      <c r="F114" s="339"/>
      <c r="G114" s="338"/>
      <c r="H114" s="339"/>
      <c r="I114" s="339">
        <v>65.040000000000006</v>
      </c>
      <c r="J114" s="339"/>
      <c r="K114" s="339"/>
      <c r="L114" s="339"/>
      <c r="M114" s="339"/>
      <c r="N114" s="339">
        <v>28.38</v>
      </c>
    </row>
    <row r="115" spans="1:14">
      <c r="A115" s="337"/>
      <c r="B115" s="338" t="s">
        <v>216</v>
      </c>
      <c r="C115" s="339"/>
      <c r="D115" s="339">
        <v>1.56</v>
      </c>
      <c r="E115" s="339"/>
      <c r="F115" s="339"/>
      <c r="G115" s="338"/>
      <c r="H115" s="339"/>
      <c r="I115" s="339"/>
      <c r="J115" s="339"/>
      <c r="K115" s="339">
        <v>1.56</v>
      </c>
      <c r="L115" s="339"/>
      <c r="M115" s="339"/>
      <c r="N115" s="339"/>
    </row>
    <row r="116" spans="1:14">
      <c r="A116" s="337"/>
      <c r="B116" s="338" t="s">
        <v>498</v>
      </c>
      <c r="C116" s="339"/>
      <c r="D116" s="339">
        <v>3.04</v>
      </c>
      <c r="E116" s="339"/>
      <c r="F116" s="339"/>
      <c r="G116" s="338"/>
      <c r="H116" s="339"/>
      <c r="I116" s="339"/>
      <c r="J116" s="339"/>
      <c r="K116" s="339">
        <v>3.04</v>
      </c>
      <c r="L116" s="339"/>
      <c r="M116" s="339"/>
      <c r="N116" s="339"/>
    </row>
    <row r="117" spans="1:14">
      <c r="A117" s="337"/>
      <c r="B117" s="338" t="s">
        <v>514</v>
      </c>
      <c r="C117" s="339"/>
      <c r="D117" s="339">
        <v>17.96</v>
      </c>
      <c r="E117" s="339"/>
      <c r="F117" s="339"/>
      <c r="G117" s="338"/>
      <c r="H117" s="339"/>
      <c r="I117" s="339"/>
      <c r="J117" s="339"/>
      <c r="K117" s="339">
        <v>17.96</v>
      </c>
      <c r="L117" s="339"/>
      <c r="M117" s="339"/>
      <c r="N117" s="339">
        <v>6.6</v>
      </c>
    </row>
    <row r="118" spans="1:14">
      <c r="A118" s="337"/>
      <c r="B118" s="338" t="s">
        <v>555</v>
      </c>
      <c r="C118" s="339"/>
      <c r="D118" s="339"/>
      <c r="E118" s="339"/>
      <c r="F118" s="339">
        <v>88.6</v>
      </c>
      <c r="G118" s="339">
        <v>88.6</v>
      </c>
      <c r="H118" s="339">
        <v>88.6</v>
      </c>
      <c r="I118" s="339"/>
      <c r="J118" s="339"/>
      <c r="K118" s="339"/>
      <c r="L118" s="339"/>
      <c r="M118" s="339"/>
      <c r="N118" s="339"/>
    </row>
    <row r="119" spans="1:14">
      <c r="A119" s="337"/>
      <c r="B119" s="338" t="s">
        <v>418</v>
      </c>
      <c r="C119" s="339"/>
      <c r="D119" s="339"/>
      <c r="E119" s="339"/>
      <c r="F119" s="339">
        <v>39.6</v>
      </c>
      <c r="G119" s="338"/>
      <c r="H119" s="339">
        <v>39.6</v>
      </c>
      <c r="I119" s="339"/>
      <c r="J119" s="339"/>
      <c r="K119" s="339"/>
      <c r="L119" s="339"/>
      <c r="M119" s="339"/>
      <c r="N119" s="339"/>
    </row>
    <row r="120" spans="1:14">
      <c r="A120" s="337"/>
      <c r="B120" s="338" t="s">
        <v>419</v>
      </c>
      <c r="C120" s="339"/>
      <c r="D120" s="339"/>
      <c r="E120" s="339"/>
      <c r="F120" s="339">
        <v>177.14</v>
      </c>
      <c r="G120" s="338"/>
      <c r="H120" s="339">
        <v>177.14</v>
      </c>
      <c r="I120" s="339"/>
      <c r="J120" s="339"/>
      <c r="K120" s="339"/>
      <c r="L120" s="339"/>
      <c r="M120" s="339"/>
      <c r="N120" s="339">
        <v>6.55</v>
      </c>
    </row>
    <row r="121" spans="1:14">
      <c r="A121" s="337"/>
      <c r="B121" s="338" t="s">
        <v>530</v>
      </c>
      <c r="C121" s="339"/>
      <c r="D121" s="339"/>
      <c r="E121" s="339"/>
      <c r="F121" s="339">
        <v>36.78</v>
      </c>
      <c r="G121" s="338"/>
      <c r="H121" s="339">
        <v>36.78</v>
      </c>
      <c r="I121" s="339"/>
      <c r="J121" s="339"/>
      <c r="K121" s="339"/>
      <c r="L121" s="339"/>
      <c r="M121" s="339"/>
      <c r="N121" s="339">
        <v>6.34</v>
      </c>
    </row>
    <row r="122" spans="1:14">
      <c r="A122" s="340" t="s">
        <v>485</v>
      </c>
      <c r="B122" s="338" t="s">
        <v>216</v>
      </c>
      <c r="C122" s="339"/>
      <c r="D122" s="339">
        <v>4</v>
      </c>
      <c r="E122" s="339"/>
      <c r="F122" s="339"/>
      <c r="G122" s="338"/>
      <c r="H122" s="339"/>
      <c r="I122" s="339"/>
      <c r="J122" s="339"/>
      <c r="K122" s="339">
        <v>4</v>
      </c>
      <c r="L122" s="339"/>
      <c r="M122" s="339"/>
      <c r="N122" s="339"/>
    </row>
    <row r="123" spans="1:14">
      <c r="A123" s="340"/>
      <c r="B123" s="338" t="s">
        <v>531</v>
      </c>
      <c r="C123" s="339"/>
      <c r="D123" s="339"/>
      <c r="E123" s="339"/>
      <c r="F123" s="339">
        <v>14.38</v>
      </c>
      <c r="G123" s="338"/>
      <c r="H123" s="339">
        <v>14.38</v>
      </c>
      <c r="I123" s="339"/>
      <c r="J123" s="339"/>
      <c r="K123" s="339"/>
      <c r="L123" s="339"/>
      <c r="M123" s="339"/>
      <c r="N123" s="339"/>
    </row>
    <row r="124" spans="1:14">
      <c r="A124" s="322"/>
      <c r="B124" s="325"/>
      <c r="C124" s="341"/>
      <c r="D124" s="341"/>
      <c r="E124" s="341"/>
      <c r="F124" s="341"/>
      <c r="G124" s="325"/>
      <c r="H124" s="341"/>
      <c r="I124" s="341"/>
      <c r="J124" s="341"/>
      <c r="K124" s="341"/>
      <c r="L124" s="341"/>
      <c r="M124" s="341"/>
      <c r="N124" s="341"/>
    </row>
    <row r="125" spans="1:14">
      <c r="A125" s="337"/>
      <c r="B125" s="338" t="s">
        <v>412</v>
      </c>
      <c r="C125" s="339">
        <f>SUM(C92:C124)</f>
        <v>1037.4000000000001</v>
      </c>
      <c r="D125" s="339">
        <f>SUM(D92:D124)</f>
        <v>49.120000000000005</v>
      </c>
      <c r="E125" s="339">
        <f>SUM(E92:E124)</f>
        <v>0</v>
      </c>
      <c r="F125" s="339">
        <f>SUM(F92:F124)</f>
        <v>356.5</v>
      </c>
      <c r="G125" s="338"/>
      <c r="H125" s="339">
        <f t="shared" ref="H125:N125" si="2">SUM(H92:H124)</f>
        <v>445.18999999999994</v>
      </c>
      <c r="I125" s="339">
        <f t="shared" si="2"/>
        <v>769.51</v>
      </c>
      <c r="J125" s="339">
        <f t="shared" si="2"/>
        <v>0</v>
      </c>
      <c r="K125" s="339">
        <f t="shared" si="2"/>
        <v>220.87</v>
      </c>
      <c r="L125" s="339">
        <f t="shared" si="2"/>
        <v>7.45</v>
      </c>
      <c r="M125" s="339">
        <f t="shared" si="2"/>
        <v>0</v>
      </c>
      <c r="N125" s="339">
        <f t="shared" si="2"/>
        <v>348.56</v>
      </c>
    </row>
    <row r="126" spans="1:14">
      <c r="A126" s="334"/>
      <c r="B126" s="335"/>
      <c r="C126" s="336"/>
      <c r="D126" s="336"/>
      <c r="E126" s="336"/>
      <c r="F126" s="336"/>
      <c r="G126" s="335"/>
      <c r="H126" s="336"/>
      <c r="I126" s="336"/>
      <c r="J126" s="336"/>
      <c r="K126" s="336"/>
      <c r="L126" s="336"/>
      <c r="M126" s="336"/>
      <c r="N126" s="336"/>
    </row>
    <row r="127" spans="1:14">
      <c r="A127" s="322" t="s">
        <v>417</v>
      </c>
      <c r="B127" s="323" t="s">
        <v>416</v>
      </c>
      <c r="C127" s="324" t="s">
        <v>448</v>
      </c>
      <c r="D127" s="324" t="s">
        <v>449</v>
      </c>
      <c r="E127" s="324" t="s">
        <v>450</v>
      </c>
      <c r="F127" s="324" t="s">
        <v>451</v>
      </c>
      <c r="G127" s="325"/>
      <c r="H127" s="324" t="s">
        <v>452</v>
      </c>
      <c r="I127" s="324" t="s">
        <v>453</v>
      </c>
      <c r="J127" s="324" t="s">
        <v>454</v>
      </c>
      <c r="K127" s="324" t="s">
        <v>455</v>
      </c>
      <c r="L127" s="324" t="s">
        <v>456</v>
      </c>
      <c r="M127" s="324" t="s">
        <v>457</v>
      </c>
      <c r="N127" s="324" t="s">
        <v>415</v>
      </c>
    </row>
    <row r="128" spans="1:14" ht="15" thickBot="1">
      <c r="A128" s="326"/>
      <c r="B128" s="327"/>
      <c r="C128" s="328"/>
      <c r="D128" s="328"/>
      <c r="E128" s="328"/>
      <c r="F128" s="328"/>
      <c r="G128" s="329"/>
      <c r="H128" s="328" t="s">
        <v>458</v>
      </c>
      <c r="I128" s="328"/>
      <c r="J128" s="328"/>
      <c r="K128" s="328"/>
      <c r="L128" s="328"/>
      <c r="M128" s="328"/>
      <c r="N128" s="328"/>
    </row>
    <row r="129" spans="1:14">
      <c r="A129" s="330"/>
      <c r="B129" s="342"/>
      <c r="C129" s="343"/>
      <c r="D129" s="343"/>
      <c r="E129" s="343"/>
      <c r="F129" s="343"/>
      <c r="G129" s="331"/>
      <c r="H129" s="343"/>
      <c r="I129" s="343"/>
      <c r="J129" s="343"/>
      <c r="K129" s="343"/>
      <c r="L129" s="343"/>
      <c r="M129" s="343"/>
      <c r="N129" s="343"/>
    </row>
    <row r="130" spans="1:14">
      <c r="A130" s="330"/>
      <c r="B130" s="333" t="s">
        <v>556</v>
      </c>
      <c r="C130" s="332"/>
      <c r="D130" s="332"/>
      <c r="E130" s="332"/>
      <c r="F130" s="332"/>
      <c r="G130" s="331"/>
      <c r="H130" s="332"/>
      <c r="I130" s="332"/>
      <c r="J130" s="332"/>
      <c r="K130" s="332"/>
      <c r="L130" s="332"/>
      <c r="M130" s="332"/>
      <c r="N130" s="332"/>
    </row>
    <row r="131" spans="1:14">
      <c r="A131" s="334"/>
      <c r="B131" s="335"/>
      <c r="C131" s="336"/>
      <c r="D131" s="336"/>
      <c r="E131" s="336"/>
      <c r="F131" s="336"/>
      <c r="G131" s="335"/>
      <c r="H131" s="336"/>
      <c r="I131" s="336"/>
      <c r="J131" s="336"/>
      <c r="K131" s="336"/>
      <c r="L131" s="336"/>
      <c r="M131" s="336"/>
      <c r="N131" s="336"/>
    </row>
    <row r="132" spans="1:14">
      <c r="A132" s="337" t="s">
        <v>557</v>
      </c>
      <c r="B132" s="338" t="s">
        <v>508</v>
      </c>
      <c r="C132" s="339">
        <v>72.790000000000006</v>
      </c>
      <c r="D132" s="339"/>
      <c r="E132" s="339"/>
      <c r="F132" s="339"/>
      <c r="G132" s="338"/>
      <c r="H132" s="339"/>
      <c r="I132" s="339">
        <v>72.790000000000006</v>
      </c>
      <c r="J132" s="339"/>
      <c r="K132" s="339"/>
      <c r="L132" s="339"/>
      <c r="M132" s="339"/>
      <c r="N132" s="339">
        <v>45.78</v>
      </c>
    </row>
    <row r="133" spans="1:14">
      <c r="A133" s="337" t="s">
        <v>558</v>
      </c>
      <c r="B133" s="338" t="s">
        <v>508</v>
      </c>
      <c r="C133" s="339">
        <v>31.08</v>
      </c>
      <c r="D133" s="339"/>
      <c r="E133" s="339"/>
      <c r="F133" s="339"/>
      <c r="G133" s="338"/>
      <c r="H133" s="339"/>
      <c r="I133" s="339">
        <v>31.08</v>
      </c>
      <c r="J133" s="339"/>
      <c r="K133" s="339"/>
      <c r="L133" s="339"/>
      <c r="M133" s="339"/>
      <c r="N133" s="339">
        <v>17.47</v>
      </c>
    </row>
    <row r="134" spans="1:14">
      <c r="A134" s="337"/>
      <c r="B134" s="338" t="s">
        <v>216</v>
      </c>
      <c r="C134" s="339"/>
      <c r="D134" s="339">
        <v>1.56</v>
      </c>
      <c r="E134" s="339"/>
      <c r="F134" s="339"/>
      <c r="G134" s="338"/>
      <c r="H134" s="339"/>
      <c r="I134" s="339"/>
      <c r="J134" s="339"/>
      <c r="K134" s="339">
        <v>1.56</v>
      </c>
      <c r="L134" s="339"/>
      <c r="M134" s="339"/>
      <c r="N134" s="339"/>
    </row>
    <row r="135" spans="1:14">
      <c r="A135" s="337"/>
      <c r="B135" s="338" t="s">
        <v>498</v>
      </c>
      <c r="C135" s="339"/>
      <c r="D135" s="339">
        <v>3.04</v>
      </c>
      <c r="E135" s="339"/>
      <c r="F135" s="339"/>
      <c r="G135" s="338"/>
      <c r="H135" s="339"/>
      <c r="I135" s="339"/>
      <c r="J135" s="339"/>
      <c r="K135" s="339">
        <v>3.04</v>
      </c>
      <c r="L135" s="339"/>
      <c r="M135" s="339"/>
      <c r="N135" s="339"/>
    </row>
    <row r="136" spans="1:14">
      <c r="A136" s="337"/>
      <c r="B136" s="338" t="s">
        <v>499</v>
      </c>
      <c r="C136" s="339"/>
      <c r="D136" s="339">
        <v>13.25</v>
      </c>
      <c r="E136" s="339"/>
      <c r="F136" s="339"/>
      <c r="G136" s="338"/>
      <c r="H136" s="339"/>
      <c r="I136" s="339"/>
      <c r="J136" s="339"/>
      <c r="K136" s="339">
        <v>13.25</v>
      </c>
      <c r="L136" s="339"/>
      <c r="M136" s="339"/>
      <c r="N136" s="339">
        <v>6.6</v>
      </c>
    </row>
    <row r="137" spans="1:14">
      <c r="A137" s="337" t="s">
        <v>559</v>
      </c>
      <c r="B137" s="338" t="s">
        <v>508</v>
      </c>
      <c r="C137" s="339">
        <v>68.430000000000007</v>
      </c>
      <c r="D137" s="339"/>
      <c r="E137" s="339"/>
      <c r="F137" s="339"/>
      <c r="G137" s="338"/>
      <c r="H137" s="339"/>
      <c r="I137" s="339">
        <v>68.430000000000007</v>
      </c>
      <c r="J137" s="339"/>
      <c r="K137" s="339"/>
      <c r="L137" s="339"/>
      <c r="M137" s="339"/>
      <c r="N137" s="339">
        <v>21.83</v>
      </c>
    </row>
    <row r="138" spans="1:14">
      <c r="A138" s="337" t="s">
        <v>560</v>
      </c>
      <c r="B138" s="338" t="s">
        <v>508</v>
      </c>
      <c r="C138" s="339">
        <v>60.42</v>
      </c>
      <c r="D138" s="339"/>
      <c r="E138" s="339"/>
      <c r="F138" s="339"/>
      <c r="G138" s="338"/>
      <c r="H138" s="339"/>
      <c r="I138" s="339">
        <v>60.42</v>
      </c>
      <c r="J138" s="339"/>
      <c r="K138" s="339"/>
      <c r="L138" s="339"/>
      <c r="M138" s="339"/>
      <c r="N138" s="339">
        <v>19.649999999999999</v>
      </c>
    </row>
    <row r="139" spans="1:14">
      <c r="A139" s="337" t="s">
        <v>561</v>
      </c>
      <c r="B139" s="338" t="s">
        <v>508</v>
      </c>
      <c r="C139" s="339">
        <v>66.28</v>
      </c>
      <c r="D139" s="339"/>
      <c r="E139" s="339"/>
      <c r="F139" s="339"/>
      <c r="G139" s="338"/>
      <c r="H139" s="339"/>
      <c r="I139" s="339">
        <v>66.28</v>
      </c>
      <c r="J139" s="339"/>
      <c r="K139" s="339"/>
      <c r="L139" s="339"/>
      <c r="M139" s="339"/>
      <c r="N139" s="339">
        <v>17.47</v>
      </c>
    </row>
    <row r="140" spans="1:14">
      <c r="A140" s="337" t="s">
        <v>562</v>
      </c>
      <c r="B140" s="338" t="s">
        <v>535</v>
      </c>
      <c r="C140" s="339">
        <v>43</v>
      </c>
      <c r="D140" s="339"/>
      <c r="E140" s="339"/>
      <c r="F140" s="339"/>
      <c r="G140" s="338"/>
      <c r="H140" s="339"/>
      <c r="I140" s="339">
        <v>43</v>
      </c>
      <c r="J140" s="339"/>
      <c r="K140" s="339"/>
      <c r="L140" s="339"/>
      <c r="M140" s="339"/>
      <c r="N140" s="339">
        <v>15.28</v>
      </c>
    </row>
    <row r="141" spans="1:14">
      <c r="A141" s="337" t="s">
        <v>563</v>
      </c>
      <c r="B141" s="338" t="s">
        <v>564</v>
      </c>
      <c r="C141" s="339">
        <v>89.24</v>
      </c>
      <c r="D141" s="339"/>
      <c r="E141" s="339"/>
      <c r="F141" s="339"/>
      <c r="G141" s="338"/>
      <c r="H141" s="339">
        <v>89.24</v>
      </c>
      <c r="I141" s="339"/>
      <c r="J141" s="339"/>
      <c r="K141" s="339"/>
      <c r="L141" s="339"/>
      <c r="M141" s="339"/>
      <c r="N141" s="339">
        <v>19.649999999999999</v>
      </c>
    </row>
    <row r="142" spans="1:14">
      <c r="A142" s="337" t="s">
        <v>565</v>
      </c>
      <c r="B142" s="338" t="s">
        <v>508</v>
      </c>
      <c r="C142" s="339">
        <v>65.8</v>
      </c>
      <c r="D142" s="339"/>
      <c r="E142" s="339"/>
      <c r="F142" s="339"/>
      <c r="G142" s="338"/>
      <c r="H142" s="339"/>
      <c r="I142" s="339">
        <v>65.8</v>
      </c>
      <c r="J142" s="339"/>
      <c r="K142" s="339"/>
      <c r="L142" s="339"/>
      <c r="M142" s="339"/>
      <c r="N142" s="339">
        <v>33.6</v>
      </c>
    </row>
    <row r="143" spans="1:14">
      <c r="A143" s="337"/>
      <c r="B143" s="338" t="s">
        <v>216</v>
      </c>
      <c r="C143" s="339"/>
      <c r="D143" s="339">
        <v>1.56</v>
      </c>
      <c r="E143" s="339"/>
      <c r="F143" s="339"/>
      <c r="G143" s="338"/>
      <c r="H143" s="339"/>
      <c r="I143" s="339"/>
      <c r="J143" s="339"/>
      <c r="K143" s="339">
        <v>1.56</v>
      </c>
      <c r="L143" s="339"/>
      <c r="M143" s="339"/>
      <c r="N143" s="339"/>
    </row>
    <row r="144" spans="1:14">
      <c r="A144" s="337"/>
      <c r="B144" s="338" t="s">
        <v>498</v>
      </c>
      <c r="C144" s="339"/>
      <c r="D144" s="339">
        <v>3.04</v>
      </c>
      <c r="E144" s="339"/>
      <c r="F144" s="339"/>
      <c r="G144" s="338"/>
      <c r="H144" s="339"/>
      <c r="I144" s="339"/>
      <c r="J144" s="339"/>
      <c r="K144" s="339">
        <v>3.04</v>
      </c>
      <c r="L144" s="339"/>
      <c r="M144" s="339"/>
      <c r="N144" s="339"/>
    </row>
    <row r="145" spans="1:14">
      <c r="A145" s="337"/>
      <c r="B145" s="338" t="s">
        <v>514</v>
      </c>
      <c r="C145" s="339"/>
      <c r="D145" s="339">
        <v>13.25</v>
      </c>
      <c r="E145" s="339"/>
      <c r="F145" s="339"/>
      <c r="G145" s="338"/>
      <c r="H145" s="339"/>
      <c r="I145" s="339"/>
      <c r="J145" s="339"/>
      <c r="K145" s="339">
        <v>13.25</v>
      </c>
      <c r="L145" s="339"/>
      <c r="M145" s="339"/>
      <c r="N145" s="339">
        <v>6.6</v>
      </c>
    </row>
    <row r="146" spans="1:14">
      <c r="A146" s="337"/>
      <c r="B146" s="338" t="s">
        <v>555</v>
      </c>
      <c r="C146" s="339"/>
      <c r="D146" s="339"/>
      <c r="E146" s="339"/>
      <c r="F146" s="339">
        <v>96.6</v>
      </c>
      <c r="G146" s="338"/>
      <c r="H146" s="339">
        <v>96.6</v>
      </c>
      <c r="I146" s="339"/>
      <c r="J146" s="339"/>
      <c r="K146" s="339"/>
      <c r="L146" s="339"/>
      <c r="M146" s="339"/>
      <c r="N146" s="339"/>
    </row>
    <row r="147" spans="1:14">
      <c r="A147" s="337"/>
      <c r="B147" s="338" t="s">
        <v>419</v>
      </c>
      <c r="C147" s="339"/>
      <c r="D147" s="339"/>
      <c r="E147" s="339"/>
      <c r="F147" s="339">
        <v>50.46</v>
      </c>
      <c r="G147" s="338"/>
      <c r="H147" s="339">
        <v>50.46</v>
      </c>
      <c r="I147" s="339"/>
      <c r="J147" s="339"/>
      <c r="K147" s="339"/>
      <c r="L147" s="339"/>
      <c r="M147" s="339"/>
      <c r="N147" s="339"/>
    </row>
    <row r="148" spans="1:14">
      <c r="A148" s="337"/>
      <c r="B148" s="338" t="s">
        <v>530</v>
      </c>
      <c r="C148" s="339"/>
      <c r="D148" s="339"/>
      <c r="E148" s="339"/>
      <c r="F148" s="339">
        <v>31.68</v>
      </c>
      <c r="G148" s="338"/>
      <c r="H148" s="339">
        <v>31.68</v>
      </c>
      <c r="I148" s="339"/>
      <c r="J148" s="339"/>
      <c r="K148" s="339"/>
      <c r="L148" s="339"/>
      <c r="M148" s="339"/>
      <c r="N148" s="339">
        <v>6.34</v>
      </c>
    </row>
    <row r="149" spans="1:14">
      <c r="A149" s="340" t="s">
        <v>485</v>
      </c>
      <c r="B149" s="338" t="s">
        <v>236</v>
      </c>
      <c r="C149" s="339">
        <v>64.849999999999994</v>
      </c>
      <c r="D149" s="339"/>
      <c r="E149" s="339"/>
      <c r="F149" s="339"/>
      <c r="G149" s="338"/>
      <c r="H149" s="339"/>
      <c r="I149" s="339">
        <v>64.849999999999994</v>
      </c>
      <c r="J149" s="339"/>
      <c r="K149" s="339"/>
      <c r="L149" s="339"/>
      <c r="M149" s="339"/>
      <c r="N149" s="339"/>
    </row>
    <row r="150" spans="1:14">
      <c r="A150" s="337"/>
      <c r="B150" s="338" t="s">
        <v>566</v>
      </c>
      <c r="C150" s="339">
        <v>59.94</v>
      </c>
      <c r="D150" s="339"/>
      <c r="E150" s="339"/>
      <c r="F150" s="339"/>
      <c r="G150" s="338"/>
      <c r="H150" s="339"/>
      <c r="I150" s="339">
        <v>59.94</v>
      </c>
      <c r="J150" s="339"/>
      <c r="K150" s="339"/>
      <c r="L150" s="339"/>
      <c r="M150" s="339"/>
      <c r="N150" s="339"/>
    </row>
    <row r="151" spans="1:14">
      <c r="A151" s="337"/>
      <c r="B151" s="338" t="s">
        <v>567</v>
      </c>
      <c r="C151" s="339">
        <v>50.4</v>
      </c>
      <c r="D151" s="339"/>
      <c r="E151" s="339"/>
      <c r="F151" s="339"/>
      <c r="G151" s="338"/>
      <c r="H151" s="339"/>
      <c r="I151" s="339">
        <v>50.4</v>
      </c>
      <c r="J151" s="339"/>
      <c r="K151" s="339"/>
      <c r="L151" s="339"/>
      <c r="M151" s="339"/>
      <c r="N151" s="339"/>
    </row>
    <row r="152" spans="1:14">
      <c r="A152" s="337"/>
      <c r="B152" s="338" t="s">
        <v>568</v>
      </c>
      <c r="C152" s="339">
        <v>59.11</v>
      </c>
      <c r="D152" s="339"/>
      <c r="E152" s="339"/>
      <c r="F152" s="339"/>
      <c r="G152" s="338"/>
      <c r="H152" s="339"/>
      <c r="I152" s="339">
        <v>59.11</v>
      </c>
      <c r="J152" s="339"/>
      <c r="K152" s="339"/>
      <c r="L152" s="339"/>
      <c r="M152" s="339"/>
      <c r="N152" s="339"/>
    </row>
    <row r="153" spans="1:14">
      <c r="A153" s="337"/>
      <c r="B153" s="338" t="s">
        <v>569</v>
      </c>
      <c r="C153" s="339">
        <v>64.73</v>
      </c>
      <c r="D153" s="339"/>
      <c r="E153" s="339"/>
      <c r="F153" s="339"/>
      <c r="G153" s="338"/>
      <c r="H153" s="339"/>
      <c r="I153" s="339">
        <v>64.73</v>
      </c>
      <c r="J153" s="339"/>
      <c r="K153" s="339"/>
      <c r="L153" s="339"/>
      <c r="M153" s="339"/>
      <c r="N153" s="339"/>
    </row>
    <row r="154" spans="1:14">
      <c r="A154" s="337"/>
      <c r="B154" s="338" t="s">
        <v>570</v>
      </c>
      <c r="C154" s="339">
        <v>77.72</v>
      </c>
      <c r="D154" s="339"/>
      <c r="E154" s="339"/>
      <c r="F154" s="339"/>
      <c r="G154" s="338"/>
      <c r="H154" s="339"/>
      <c r="I154" s="339">
        <v>77.72</v>
      </c>
      <c r="J154" s="339"/>
      <c r="K154" s="339"/>
      <c r="L154" s="339"/>
      <c r="M154" s="339"/>
      <c r="N154" s="339"/>
    </row>
    <row r="155" spans="1:14">
      <c r="A155" s="337"/>
      <c r="B155" s="338" t="s">
        <v>571</v>
      </c>
      <c r="C155" s="339">
        <v>74.099999999999994</v>
      </c>
      <c r="D155" s="339"/>
      <c r="E155" s="339"/>
      <c r="F155" s="339"/>
      <c r="G155" s="338"/>
      <c r="H155" s="339"/>
      <c r="I155" s="339">
        <v>74.099999999999994</v>
      </c>
      <c r="J155" s="339"/>
      <c r="K155" s="339"/>
      <c r="L155" s="339"/>
      <c r="M155" s="339"/>
      <c r="N155" s="339"/>
    </row>
    <row r="156" spans="1:14">
      <c r="A156" s="337"/>
      <c r="B156" s="338" t="s">
        <v>542</v>
      </c>
      <c r="C156" s="339">
        <v>84.29</v>
      </c>
      <c r="D156" s="339"/>
      <c r="E156" s="339"/>
      <c r="F156" s="339"/>
      <c r="G156" s="338"/>
      <c r="H156" s="339"/>
      <c r="I156" s="339">
        <v>84.29</v>
      </c>
      <c r="J156" s="339"/>
      <c r="K156" s="339"/>
      <c r="L156" s="339"/>
      <c r="M156" s="339"/>
      <c r="N156" s="339"/>
    </row>
    <row r="157" spans="1:14">
      <c r="A157" s="337"/>
      <c r="B157" s="338" t="s">
        <v>483</v>
      </c>
      <c r="C157" s="339"/>
      <c r="D157" s="339"/>
      <c r="E157" s="339"/>
      <c r="F157" s="339">
        <v>145.13</v>
      </c>
      <c r="G157" s="338"/>
      <c r="H157" s="339">
        <v>145.13</v>
      </c>
      <c r="I157" s="339"/>
      <c r="J157" s="339"/>
      <c r="K157" s="339"/>
      <c r="L157" s="339"/>
      <c r="M157" s="339"/>
      <c r="N157" s="339"/>
    </row>
    <row r="158" spans="1:14">
      <c r="A158" s="337"/>
      <c r="B158" s="338" t="s">
        <v>514</v>
      </c>
      <c r="C158" s="339"/>
      <c r="D158" s="339">
        <v>7.23</v>
      </c>
      <c r="E158" s="339"/>
      <c r="F158" s="339"/>
      <c r="G158" s="338"/>
      <c r="H158" s="339"/>
      <c r="I158" s="339"/>
      <c r="J158" s="339"/>
      <c r="K158" s="339">
        <v>7.23</v>
      </c>
      <c r="L158" s="339"/>
      <c r="M158" s="339"/>
      <c r="N158" s="339"/>
    </row>
    <row r="159" spans="1:14">
      <c r="A159" s="337"/>
      <c r="B159" s="338" t="s">
        <v>499</v>
      </c>
      <c r="C159" s="339"/>
      <c r="D159" s="339">
        <v>9.02</v>
      </c>
      <c r="E159" s="339"/>
      <c r="F159" s="339"/>
      <c r="G159" s="338"/>
      <c r="H159" s="339"/>
      <c r="I159" s="339"/>
      <c r="J159" s="339"/>
      <c r="K159" s="339">
        <v>9.02</v>
      </c>
      <c r="L159" s="339"/>
      <c r="M159" s="339"/>
      <c r="N159" s="339"/>
    </row>
    <row r="160" spans="1:14">
      <c r="A160" s="337"/>
      <c r="B160" s="338" t="s">
        <v>216</v>
      </c>
      <c r="C160" s="339"/>
      <c r="D160" s="339">
        <v>4.3899999999999997</v>
      </c>
      <c r="E160" s="339"/>
      <c r="F160" s="339"/>
      <c r="G160" s="338"/>
      <c r="H160" s="339"/>
      <c r="I160" s="339"/>
      <c r="J160" s="339"/>
      <c r="K160" s="339">
        <v>4.3899999999999997</v>
      </c>
      <c r="L160" s="339"/>
      <c r="M160" s="339"/>
      <c r="N160" s="339"/>
    </row>
    <row r="161" spans="1:14">
      <c r="A161" s="337"/>
      <c r="B161" s="338" t="s">
        <v>486</v>
      </c>
      <c r="C161" s="339"/>
      <c r="D161" s="339"/>
      <c r="E161" s="339"/>
      <c r="F161" s="339">
        <v>15.31</v>
      </c>
      <c r="G161" s="338"/>
      <c r="H161" s="339">
        <v>15.31</v>
      </c>
      <c r="I161" s="339"/>
      <c r="J161" s="339"/>
      <c r="K161" s="339"/>
      <c r="L161" s="339"/>
      <c r="M161" s="339"/>
      <c r="N161" s="339"/>
    </row>
    <row r="162" spans="1:14">
      <c r="A162" s="337"/>
      <c r="B162" s="338"/>
      <c r="C162" s="339"/>
      <c r="D162" s="339"/>
      <c r="E162" s="339"/>
      <c r="F162" s="339"/>
      <c r="G162" s="338"/>
      <c r="H162" s="339"/>
      <c r="I162" s="339"/>
      <c r="J162" s="339"/>
      <c r="K162" s="339"/>
      <c r="L162" s="339"/>
      <c r="M162" s="339"/>
      <c r="N162" s="339"/>
    </row>
    <row r="163" spans="1:14">
      <c r="A163" s="337"/>
      <c r="B163" s="338"/>
      <c r="C163" s="339"/>
      <c r="D163" s="339"/>
      <c r="E163" s="339"/>
      <c r="F163" s="339"/>
      <c r="G163" s="338"/>
      <c r="H163" s="339"/>
      <c r="I163" s="339"/>
      <c r="J163" s="339"/>
      <c r="K163" s="339"/>
      <c r="L163" s="339"/>
      <c r="M163" s="339"/>
      <c r="N163" s="339"/>
    </row>
    <row r="164" spans="1:14">
      <c r="A164" s="337"/>
      <c r="B164" s="338"/>
      <c r="C164" s="339"/>
      <c r="D164" s="339"/>
      <c r="E164" s="339"/>
      <c r="F164" s="339"/>
      <c r="G164" s="338"/>
      <c r="H164" s="339"/>
      <c r="I164" s="339"/>
      <c r="J164" s="339"/>
      <c r="K164" s="339"/>
      <c r="L164" s="339"/>
      <c r="M164" s="339"/>
      <c r="N164" s="339"/>
    </row>
    <row r="165" spans="1:14">
      <c r="A165" s="337"/>
      <c r="B165" s="338"/>
      <c r="C165" s="339"/>
      <c r="D165" s="339"/>
      <c r="E165" s="339"/>
      <c r="F165" s="339"/>
      <c r="G165" s="338"/>
      <c r="H165" s="339"/>
      <c r="I165" s="339"/>
      <c r="J165" s="339"/>
      <c r="K165" s="339"/>
      <c r="L165" s="339"/>
      <c r="M165" s="339"/>
      <c r="N165" s="339"/>
    </row>
    <row r="166" spans="1:14">
      <c r="A166" s="337"/>
      <c r="B166" s="338"/>
      <c r="C166" s="339"/>
      <c r="D166" s="339"/>
      <c r="E166" s="339"/>
      <c r="F166" s="339"/>
      <c r="G166" s="338"/>
      <c r="H166" s="339"/>
      <c r="I166" s="339"/>
      <c r="J166" s="339"/>
      <c r="K166" s="339"/>
      <c r="L166" s="339"/>
      <c r="M166" s="339"/>
      <c r="N166" s="339"/>
    </row>
    <row r="167" spans="1:14">
      <c r="A167" s="322"/>
      <c r="B167" s="325"/>
      <c r="C167" s="341"/>
      <c r="D167" s="341"/>
      <c r="E167" s="341"/>
      <c r="F167" s="341"/>
      <c r="G167" s="325"/>
      <c r="H167" s="341"/>
      <c r="I167" s="341"/>
      <c r="J167" s="341"/>
      <c r="K167" s="341"/>
      <c r="L167" s="341"/>
      <c r="M167" s="341"/>
      <c r="N167" s="341"/>
    </row>
    <row r="168" spans="1:14">
      <c r="A168" s="337"/>
      <c r="B168" s="338" t="s">
        <v>572</v>
      </c>
      <c r="C168" s="339">
        <f>SUM(C130:C167)</f>
        <v>1032.18</v>
      </c>
      <c r="D168" s="339">
        <f>SUM(D130:D167)</f>
        <v>56.34</v>
      </c>
      <c r="E168" s="339">
        <f>SUM(E130:E167)</f>
        <v>0</v>
      </c>
      <c r="F168" s="339">
        <f>SUM(F130:F167)</f>
        <v>339.18</v>
      </c>
      <c r="G168" s="338"/>
      <c r="H168" s="339">
        <f t="shared" ref="H168:N168" si="3">SUM(H130:H167)</f>
        <v>428.41999999999996</v>
      </c>
      <c r="I168" s="339">
        <f t="shared" si="3"/>
        <v>942.93999999999994</v>
      </c>
      <c r="J168" s="339">
        <f t="shared" si="3"/>
        <v>0</v>
      </c>
      <c r="K168" s="339">
        <f t="shared" si="3"/>
        <v>56.34</v>
      </c>
      <c r="L168" s="339">
        <f t="shared" si="3"/>
        <v>0</v>
      </c>
      <c r="M168" s="339">
        <f t="shared" si="3"/>
        <v>0</v>
      </c>
      <c r="N168" s="339">
        <f t="shared" si="3"/>
        <v>210.26999999999998</v>
      </c>
    </row>
    <row r="169" spans="1:14">
      <c r="A169" s="334"/>
      <c r="B169" s="331"/>
      <c r="C169" s="336"/>
      <c r="D169" s="336"/>
      <c r="E169" s="336"/>
      <c r="F169" s="336"/>
      <c r="G169" s="335"/>
      <c r="H169" s="336"/>
      <c r="I169" s="336"/>
      <c r="J169" s="336"/>
      <c r="K169" s="336"/>
      <c r="L169" s="336"/>
      <c r="M169" s="336"/>
      <c r="N169" s="336"/>
    </row>
    <row r="170" spans="1:14">
      <c r="A170" s="344" t="s">
        <v>417</v>
      </c>
      <c r="B170" s="323" t="s">
        <v>416</v>
      </c>
      <c r="C170" s="324" t="s">
        <v>448</v>
      </c>
      <c r="D170" s="324" t="s">
        <v>449</v>
      </c>
      <c r="E170" s="324" t="s">
        <v>450</v>
      </c>
      <c r="F170" s="324" t="s">
        <v>451</v>
      </c>
      <c r="G170" s="325"/>
      <c r="H170" s="324" t="s">
        <v>452</v>
      </c>
      <c r="I170" s="324" t="s">
        <v>453</v>
      </c>
      <c r="J170" s="324" t="s">
        <v>454</v>
      </c>
      <c r="K170" s="324" t="s">
        <v>455</v>
      </c>
      <c r="L170" s="324" t="s">
        <v>456</v>
      </c>
      <c r="M170" s="324" t="s">
        <v>457</v>
      </c>
      <c r="N170" s="324" t="s">
        <v>415</v>
      </c>
    </row>
    <row r="171" spans="1:14" ht="15" thickBot="1">
      <c r="A171" s="345"/>
      <c r="B171" s="327"/>
      <c r="C171" s="328"/>
      <c r="D171" s="328"/>
      <c r="E171" s="328"/>
      <c r="F171" s="328"/>
      <c r="G171" s="329"/>
      <c r="H171" s="328" t="s">
        <v>458</v>
      </c>
      <c r="I171" s="328"/>
      <c r="J171" s="328"/>
      <c r="K171" s="328"/>
      <c r="L171" s="328"/>
      <c r="M171" s="328"/>
      <c r="N171" s="328"/>
    </row>
    <row r="172" spans="1:14">
      <c r="A172" s="322"/>
      <c r="B172" s="331"/>
      <c r="C172" s="332"/>
      <c r="D172" s="332"/>
      <c r="E172" s="332"/>
      <c r="F172" s="332"/>
      <c r="G172" s="331"/>
      <c r="H172" s="332"/>
      <c r="I172" s="332"/>
      <c r="J172" s="332"/>
      <c r="K172" s="332"/>
      <c r="L172" s="332"/>
      <c r="M172" s="332"/>
      <c r="N172" s="332"/>
    </row>
    <row r="173" spans="1:14">
      <c r="A173" s="330"/>
      <c r="B173" s="333" t="s">
        <v>414</v>
      </c>
      <c r="C173" s="332"/>
      <c r="D173" s="332"/>
      <c r="E173" s="332"/>
      <c r="F173" s="332"/>
      <c r="G173" s="331"/>
      <c r="H173" s="332"/>
      <c r="I173" s="332"/>
      <c r="J173" s="332"/>
      <c r="K173" s="332"/>
      <c r="L173" s="332"/>
      <c r="M173" s="332"/>
      <c r="N173" s="332"/>
    </row>
    <row r="174" spans="1:14">
      <c r="A174" s="330"/>
      <c r="B174" s="333"/>
      <c r="C174" s="332"/>
      <c r="D174" s="332"/>
      <c r="E174" s="332"/>
      <c r="F174" s="332"/>
      <c r="G174" s="331"/>
      <c r="H174" s="332"/>
      <c r="I174" s="332"/>
      <c r="J174" s="332"/>
      <c r="K174" s="332"/>
      <c r="L174" s="332"/>
      <c r="M174" s="332"/>
      <c r="N174" s="332"/>
    </row>
    <row r="175" spans="1:14">
      <c r="A175" s="330"/>
      <c r="B175" s="331"/>
      <c r="C175" s="332"/>
      <c r="D175" s="332"/>
      <c r="E175" s="332"/>
      <c r="F175" s="332"/>
      <c r="G175" s="331"/>
      <c r="H175" s="332"/>
      <c r="I175" s="332"/>
      <c r="J175" s="332"/>
      <c r="K175" s="332"/>
      <c r="L175" s="332"/>
      <c r="M175" s="332"/>
      <c r="N175" s="332"/>
    </row>
    <row r="176" spans="1:14">
      <c r="A176" s="330"/>
      <c r="B176" s="333" t="s">
        <v>488</v>
      </c>
      <c r="C176" s="332">
        <f t="shared" ref="C176:N176" si="4">SUM(C35)</f>
        <v>261.70999999999998</v>
      </c>
      <c r="D176" s="332">
        <f t="shared" si="4"/>
        <v>340.78999999999996</v>
      </c>
      <c r="E176" s="332">
        <f t="shared" si="4"/>
        <v>138.42000000000002</v>
      </c>
      <c r="F176" s="332">
        <f t="shared" si="4"/>
        <v>90.94</v>
      </c>
      <c r="G176" s="332">
        <f t="shared" si="4"/>
        <v>0</v>
      </c>
      <c r="H176" s="332">
        <f t="shared" si="4"/>
        <v>215.85999999999999</v>
      </c>
      <c r="I176" s="332">
        <f t="shared" si="4"/>
        <v>0</v>
      </c>
      <c r="J176" s="332">
        <f t="shared" si="4"/>
        <v>0</v>
      </c>
      <c r="K176" s="332">
        <f t="shared" si="4"/>
        <v>0</v>
      </c>
      <c r="L176" s="332">
        <f t="shared" si="4"/>
        <v>0</v>
      </c>
      <c r="M176" s="332">
        <f t="shared" si="4"/>
        <v>616</v>
      </c>
      <c r="N176" s="332">
        <f t="shared" si="4"/>
        <v>58.059999999999988</v>
      </c>
    </row>
    <row r="177" spans="1:14">
      <c r="A177" s="330"/>
      <c r="B177" s="331"/>
      <c r="C177" s="332"/>
      <c r="D177" s="332"/>
      <c r="E177" s="332"/>
      <c r="F177" s="332"/>
      <c r="G177" s="331"/>
      <c r="H177" s="332"/>
      <c r="I177" s="332"/>
      <c r="J177" s="332"/>
      <c r="K177" s="332"/>
      <c r="L177" s="332"/>
      <c r="M177" s="332"/>
      <c r="N177" s="332"/>
    </row>
    <row r="178" spans="1:14">
      <c r="A178" s="330"/>
      <c r="B178" s="333" t="s">
        <v>413</v>
      </c>
      <c r="C178" s="332">
        <f>SUM(C87)</f>
        <v>1326.62</v>
      </c>
      <c r="D178" s="332">
        <f>SUM(D87)</f>
        <v>88.04</v>
      </c>
      <c r="E178" s="332">
        <f>SUM(E87)</f>
        <v>0</v>
      </c>
      <c r="F178" s="332">
        <f>SUM(F87)</f>
        <v>360.43000000000006</v>
      </c>
      <c r="G178" s="331"/>
      <c r="H178" s="332">
        <f t="shared" ref="H178:N178" si="5">SUM(H87)</f>
        <v>756.69</v>
      </c>
      <c r="I178" s="332">
        <f t="shared" si="5"/>
        <v>755.05</v>
      </c>
      <c r="J178" s="332">
        <f t="shared" si="5"/>
        <v>0</v>
      </c>
      <c r="K178" s="332">
        <f t="shared" si="5"/>
        <v>263.35000000000002</v>
      </c>
      <c r="L178" s="332">
        <f t="shared" si="5"/>
        <v>0</v>
      </c>
      <c r="M178" s="332">
        <f t="shared" si="5"/>
        <v>0</v>
      </c>
      <c r="N178" s="332">
        <f t="shared" si="5"/>
        <v>390.2399999999999</v>
      </c>
    </row>
    <row r="179" spans="1:14">
      <c r="A179" s="330"/>
      <c r="B179" s="331"/>
      <c r="C179" s="332"/>
      <c r="D179" s="332"/>
      <c r="E179" s="332"/>
      <c r="F179" s="332"/>
      <c r="G179" s="331"/>
      <c r="H179" s="332"/>
      <c r="I179" s="332"/>
      <c r="J179" s="332"/>
      <c r="K179" s="332"/>
      <c r="L179" s="332"/>
      <c r="M179" s="332"/>
      <c r="N179" s="332"/>
    </row>
    <row r="180" spans="1:14">
      <c r="A180" s="330"/>
      <c r="B180" s="333" t="s">
        <v>412</v>
      </c>
      <c r="C180" s="332">
        <f>SUM(C125)</f>
        <v>1037.4000000000001</v>
      </c>
      <c r="D180" s="332">
        <f>SUM(D125)</f>
        <v>49.120000000000005</v>
      </c>
      <c r="E180" s="332">
        <f>SUM(E125)</f>
        <v>0</v>
      </c>
      <c r="F180" s="332">
        <f>SUM(F125)</f>
        <v>356.5</v>
      </c>
      <c r="G180" s="331"/>
      <c r="H180" s="332">
        <f t="shared" ref="H180:N180" si="6">SUM(H125)</f>
        <v>445.18999999999994</v>
      </c>
      <c r="I180" s="332">
        <f t="shared" si="6"/>
        <v>769.51</v>
      </c>
      <c r="J180" s="332">
        <f t="shared" si="6"/>
        <v>0</v>
      </c>
      <c r="K180" s="332">
        <f t="shared" si="6"/>
        <v>220.87</v>
      </c>
      <c r="L180" s="332">
        <f t="shared" si="6"/>
        <v>7.45</v>
      </c>
      <c r="M180" s="332">
        <f t="shared" si="6"/>
        <v>0</v>
      </c>
      <c r="N180" s="332">
        <f t="shared" si="6"/>
        <v>348.56</v>
      </c>
    </row>
    <row r="181" spans="1:14">
      <c r="A181" s="330"/>
      <c r="B181" s="333"/>
      <c r="C181" s="332"/>
      <c r="D181" s="332"/>
      <c r="E181" s="332"/>
      <c r="F181" s="332"/>
      <c r="G181" s="331"/>
      <c r="H181" s="332"/>
      <c r="I181" s="332"/>
      <c r="J181" s="332"/>
      <c r="K181" s="332"/>
      <c r="L181" s="332"/>
      <c r="M181" s="332"/>
      <c r="N181" s="332"/>
    </row>
    <row r="182" spans="1:14">
      <c r="A182" s="330"/>
      <c r="B182" s="333" t="s">
        <v>572</v>
      </c>
      <c r="C182" s="332">
        <f>SUM(C168)</f>
        <v>1032.18</v>
      </c>
      <c r="D182" s="332">
        <f>SUM(D168)</f>
        <v>56.34</v>
      </c>
      <c r="E182" s="332">
        <f>SUM(E168)</f>
        <v>0</v>
      </c>
      <c r="F182" s="332">
        <f>SUM(F168)</f>
        <v>339.18</v>
      </c>
      <c r="G182" s="331"/>
      <c r="H182" s="332">
        <f t="shared" ref="H182:N182" si="7">SUM(H168)</f>
        <v>428.41999999999996</v>
      </c>
      <c r="I182" s="332">
        <f t="shared" si="7"/>
        <v>942.93999999999994</v>
      </c>
      <c r="J182" s="332">
        <f t="shared" si="7"/>
        <v>0</v>
      </c>
      <c r="K182" s="332">
        <f t="shared" si="7"/>
        <v>56.34</v>
      </c>
      <c r="L182" s="332">
        <f t="shared" si="7"/>
        <v>0</v>
      </c>
      <c r="M182" s="332">
        <f t="shared" si="7"/>
        <v>0</v>
      </c>
      <c r="N182" s="332">
        <f t="shared" si="7"/>
        <v>210.26999999999998</v>
      </c>
    </row>
    <row r="183" spans="1:14">
      <c r="A183" s="330"/>
      <c r="B183" s="333"/>
      <c r="C183" s="332"/>
      <c r="D183" s="332"/>
      <c r="E183" s="332"/>
      <c r="F183" s="332"/>
      <c r="G183" s="331"/>
      <c r="H183" s="332"/>
      <c r="I183" s="332"/>
      <c r="J183" s="332"/>
      <c r="K183" s="332"/>
      <c r="L183" s="332"/>
      <c r="M183" s="332"/>
      <c r="N183" s="332"/>
    </row>
    <row r="184" spans="1:14">
      <c r="A184" s="346" t="s">
        <v>485</v>
      </c>
      <c r="B184" s="333"/>
      <c r="C184" s="332"/>
      <c r="D184" s="332"/>
      <c r="E184" s="332"/>
      <c r="F184" s="332"/>
      <c r="G184" s="331"/>
      <c r="H184" s="332"/>
      <c r="I184" s="332"/>
      <c r="J184" s="332"/>
      <c r="K184" s="332"/>
      <c r="L184" s="332"/>
      <c r="M184" s="332"/>
      <c r="N184" s="332">
        <v>136</v>
      </c>
    </row>
    <row r="185" spans="1:14">
      <c r="A185" s="330"/>
      <c r="B185" s="333"/>
      <c r="C185" s="332"/>
      <c r="D185" s="332"/>
      <c r="E185" s="332"/>
      <c r="F185" s="332"/>
      <c r="G185" s="331"/>
      <c r="H185" s="332"/>
      <c r="I185" s="332"/>
      <c r="J185" s="332"/>
      <c r="K185" s="332"/>
      <c r="L185" s="332"/>
      <c r="M185" s="332"/>
      <c r="N185" s="332"/>
    </row>
    <row r="186" spans="1:14">
      <c r="A186" s="334"/>
      <c r="B186" s="335"/>
      <c r="C186" s="336"/>
      <c r="D186" s="336"/>
      <c r="E186" s="336"/>
      <c r="F186" s="336"/>
      <c r="G186" s="335"/>
      <c r="H186" s="336"/>
      <c r="I186" s="336"/>
      <c r="J186" s="336"/>
      <c r="K186" s="336"/>
      <c r="L186" s="336"/>
      <c r="M186" s="336"/>
      <c r="N186" s="336"/>
    </row>
    <row r="187" spans="1:14" ht="15" thickBot="1">
      <c r="A187" s="344"/>
      <c r="B187" s="325"/>
      <c r="C187" s="341"/>
      <c r="D187" s="341"/>
      <c r="E187" s="341"/>
      <c r="F187" s="341"/>
      <c r="G187" s="325"/>
      <c r="H187" s="341"/>
      <c r="I187" s="341"/>
      <c r="J187" s="341"/>
      <c r="K187" s="341"/>
      <c r="L187" s="341"/>
      <c r="M187" s="341"/>
      <c r="N187" s="341"/>
    </row>
    <row r="188" spans="1:14" ht="15" thickBot="1">
      <c r="A188" s="347"/>
      <c r="B188" s="348" t="s">
        <v>411</v>
      </c>
      <c r="C188" s="349">
        <f>SUM(C176:C186)</f>
        <v>3657.91</v>
      </c>
      <c r="D188" s="349">
        <f>SUM(D176:D186)</f>
        <v>534.29</v>
      </c>
      <c r="E188" s="349">
        <f>SUM(E176:E186)</f>
        <v>138.42000000000002</v>
      </c>
      <c r="F188" s="349">
        <f>SUM(F176:F186)</f>
        <v>1147.0500000000002</v>
      </c>
      <c r="G188" s="348"/>
      <c r="H188" s="349">
        <f>SUM(H176:H187)</f>
        <v>1846.1599999999999</v>
      </c>
      <c r="I188" s="349">
        <f t="shared" ref="I188:N188" si="8">SUM(I176:I186)</f>
        <v>2467.5</v>
      </c>
      <c r="J188" s="349">
        <f t="shared" si="8"/>
        <v>0</v>
      </c>
      <c r="K188" s="349">
        <f t="shared" si="8"/>
        <v>540.56000000000006</v>
      </c>
      <c r="L188" s="349">
        <f t="shared" si="8"/>
        <v>7.45</v>
      </c>
      <c r="M188" s="349">
        <f t="shared" si="8"/>
        <v>616</v>
      </c>
      <c r="N188" s="350">
        <f t="shared" si="8"/>
        <v>1143.1299999999999</v>
      </c>
    </row>
    <row r="189" spans="1:14" ht="15" thickBot="1">
      <c r="A189" s="351"/>
      <c r="B189" s="335"/>
      <c r="C189" s="336"/>
      <c r="D189" s="336"/>
      <c r="E189" s="336"/>
      <c r="F189" s="336"/>
      <c r="G189" s="335"/>
      <c r="H189" s="336"/>
      <c r="I189" s="336"/>
      <c r="J189" s="336"/>
      <c r="K189" s="336"/>
      <c r="L189" s="336"/>
      <c r="M189" s="336"/>
      <c r="N189" s="336"/>
    </row>
    <row r="190" spans="1:14" ht="15" thickTop="1"/>
  </sheetData>
  <sheetProtection password="CD81" sheet="1" objects="1" scenarios="1"/>
  <phoneticPr fontId="30" type="noConversion"/>
  <pageMargins left="0.70000000000000007" right="0.70000000000000007" top="0.79000000000000015" bottom="0.79000000000000015" header="0.30000000000000004" footer="0.30000000000000004"/>
  <pageSetup paperSize="9" fitToHeight="0" orientation="landscape"/>
  <rowBreaks count="3" manualBreakCount="3">
    <brk id="38" max="16383" man="1"/>
    <brk id="78" max="13" man="1"/>
    <brk id="128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showGridLines="0" view="pageLayout" topLeftCell="A55" workbookViewId="0">
      <selection activeCell="E87" sqref="E87"/>
    </sheetView>
  </sheetViews>
  <sheetFormatPr baseColWidth="10" defaultColWidth="11.5" defaultRowHeight="18" customHeight="1" x14ac:dyDescent="0"/>
  <cols>
    <col min="1" max="1" width="7.6640625" style="289" customWidth="1"/>
    <col min="2" max="2" width="39.1640625" style="287" customWidth="1"/>
    <col min="3" max="3" width="25.6640625" style="288" customWidth="1"/>
    <col min="4" max="16384" width="11.5" style="287"/>
  </cols>
  <sheetData>
    <row r="1" spans="1:3" ht="18" customHeight="1">
      <c r="A1" s="359" t="s">
        <v>446</v>
      </c>
      <c r="B1" s="359"/>
      <c r="C1" s="359"/>
    </row>
    <row r="3" spans="1:3" ht="18" customHeight="1">
      <c r="A3" s="297" t="s">
        <v>417</v>
      </c>
      <c r="B3" s="309" t="s">
        <v>416</v>
      </c>
      <c r="C3" s="308" t="s">
        <v>415</v>
      </c>
    </row>
    <row r="4" spans="1:3" ht="18" customHeight="1" thickBot="1">
      <c r="A4" s="307"/>
      <c r="B4" s="306"/>
      <c r="C4" s="305"/>
    </row>
    <row r="5" spans="1:3" ht="18" customHeight="1">
      <c r="A5" s="294"/>
      <c r="B5" s="304"/>
      <c r="C5" s="292"/>
    </row>
    <row r="6" spans="1:3" ht="18" customHeight="1">
      <c r="A6" s="294"/>
      <c r="B6" s="293" t="s">
        <v>445</v>
      </c>
      <c r="C6" s="292"/>
    </row>
    <row r="7" spans="1:3" ht="18" customHeight="1">
      <c r="A7" s="291"/>
      <c r="B7" s="298"/>
      <c r="C7" s="290"/>
    </row>
    <row r="8" spans="1:3" ht="18" customHeight="1">
      <c r="A8" s="302"/>
      <c r="B8" s="303" t="s">
        <v>444</v>
      </c>
      <c r="C8" s="300">
        <v>130.76</v>
      </c>
    </row>
    <row r="9" spans="1:3" ht="18" customHeight="1">
      <c r="A9" s="302"/>
      <c r="B9" s="303" t="s">
        <v>443</v>
      </c>
      <c r="C9" s="300"/>
    </row>
    <row r="10" spans="1:3" ht="18" customHeight="1">
      <c r="A10" s="302"/>
      <c r="B10" s="303" t="s">
        <v>433</v>
      </c>
      <c r="C10" s="300">
        <v>0.84</v>
      </c>
    </row>
    <row r="11" spans="1:3" ht="18" customHeight="1">
      <c r="A11" s="302"/>
      <c r="B11" s="303" t="s">
        <v>432</v>
      </c>
      <c r="C11" s="300">
        <v>0.84</v>
      </c>
    </row>
    <row r="12" spans="1:3" ht="18" customHeight="1">
      <c r="A12" s="302"/>
      <c r="B12" s="303" t="s">
        <v>442</v>
      </c>
      <c r="C12" s="300">
        <v>4</v>
      </c>
    </row>
    <row r="13" spans="1:3" ht="18" customHeight="1">
      <c r="A13" s="302"/>
      <c r="B13" s="303" t="s">
        <v>441</v>
      </c>
      <c r="C13" s="300">
        <v>8.8000000000000007</v>
      </c>
    </row>
    <row r="14" spans="1:3" ht="18" customHeight="1">
      <c r="A14" s="302"/>
      <c r="B14" s="303" t="s">
        <v>437</v>
      </c>
      <c r="C14" s="300"/>
    </row>
    <row r="15" spans="1:3" ht="18" customHeight="1">
      <c r="A15" s="302"/>
      <c r="B15" s="303" t="s">
        <v>436</v>
      </c>
      <c r="C15" s="300"/>
    </row>
    <row r="16" spans="1:3" ht="18" customHeight="1">
      <c r="A16" s="302"/>
      <c r="B16" s="303" t="s">
        <v>435</v>
      </c>
      <c r="C16" s="300"/>
    </row>
    <row r="17" spans="1:3" ht="18" customHeight="1">
      <c r="A17" s="302"/>
      <c r="B17" s="303" t="s">
        <v>436</v>
      </c>
      <c r="C17" s="300"/>
    </row>
    <row r="18" spans="1:3" ht="18" customHeight="1">
      <c r="A18" s="302"/>
      <c r="B18" s="303" t="s">
        <v>440</v>
      </c>
      <c r="C18" s="300"/>
    </row>
    <row r="19" spans="1:3" ht="18" customHeight="1">
      <c r="A19" s="302"/>
      <c r="B19" s="303" t="s">
        <v>439</v>
      </c>
      <c r="C19" s="300"/>
    </row>
    <row r="20" spans="1:3" ht="18" customHeight="1">
      <c r="A20" s="302"/>
      <c r="B20" s="303" t="s">
        <v>438</v>
      </c>
      <c r="C20" s="300"/>
    </row>
    <row r="21" spans="1:3" ht="18" customHeight="1">
      <c r="A21" s="302"/>
      <c r="B21" s="303" t="s">
        <v>437</v>
      </c>
      <c r="C21" s="300"/>
    </row>
    <row r="22" spans="1:3" ht="18" customHeight="1">
      <c r="A22" s="302"/>
      <c r="B22" s="303" t="s">
        <v>207</v>
      </c>
      <c r="C22" s="300"/>
    </row>
    <row r="23" spans="1:3" ht="18" customHeight="1">
      <c r="A23" s="302"/>
      <c r="B23" s="303" t="s">
        <v>437</v>
      </c>
      <c r="C23" s="300"/>
    </row>
    <row r="24" spans="1:3" ht="18" customHeight="1">
      <c r="A24" s="302"/>
      <c r="B24" s="303" t="s">
        <v>436</v>
      </c>
      <c r="C24" s="300"/>
    </row>
    <row r="25" spans="1:3" ht="18" customHeight="1">
      <c r="A25" s="302"/>
      <c r="B25" s="303" t="s">
        <v>435</v>
      </c>
      <c r="C25" s="300"/>
    </row>
    <row r="26" spans="1:3" ht="18" customHeight="1">
      <c r="A26" s="302"/>
      <c r="B26" s="303" t="s">
        <v>434</v>
      </c>
      <c r="C26" s="300"/>
    </row>
    <row r="27" spans="1:3" ht="18" customHeight="1">
      <c r="A27" s="302"/>
      <c r="B27" s="303" t="s">
        <v>419</v>
      </c>
      <c r="C27" s="300">
        <v>114</v>
      </c>
    </row>
    <row r="28" spans="1:3" ht="18" customHeight="1">
      <c r="A28" s="302"/>
      <c r="B28" s="303" t="s">
        <v>418</v>
      </c>
      <c r="C28" s="300"/>
    </row>
    <row r="29" spans="1:3" ht="18" customHeight="1">
      <c r="A29" s="302"/>
      <c r="B29" s="303" t="s">
        <v>433</v>
      </c>
      <c r="C29" s="300">
        <v>1.28</v>
      </c>
    </row>
    <row r="30" spans="1:3" ht="18" customHeight="1">
      <c r="A30" s="302"/>
      <c r="B30" s="303" t="s">
        <v>432</v>
      </c>
      <c r="C30" s="300">
        <v>1.28</v>
      </c>
    </row>
    <row r="31" spans="1:3" ht="18" customHeight="1">
      <c r="A31" s="302"/>
      <c r="B31" s="303" t="s">
        <v>431</v>
      </c>
      <c r="C31" s="300">
        <v>34.56</v>
      </c>
    </row>
    <row r="32" spans="1:3" ht="18" customHeight="1">
      <c r="A32" s="302"/>
      <c r="B32" s="303"/>
      <c r="C32" s="300"/>
    </row>
    <row r="33" spans="1:3" ht="18" customHeight="1">
      <c r="A33" s="297"/>
      <c r="B33" s="296"/>
      <c r="C33" s="295"/>
    </row>
    <row r="34" spans="1:3" ht="18" customHeight="1">
      <c r="A34" s="294"/>
      <c r="B34" s="304" t="s">
        <v>413</v>
      </c>
      <c r="C34" s="292">
        <f>SUM(C6:C33)</f>
        <v>296.35999999999996</v>
      </c>
    </row>
    <row r="35" spans="1:3" ht="18" customHeight="1">
      <c r="A35" s="291"/>
      <c r="B35" s="298"/>
      <c r="C35" s="290"/>
    </row>
    <row r="36" spans="1:3" ht="18" customHeight="1">
      <c r="A36" s="297" t="s">
        <v>417</v>
      </c>
      <c r="B36" s="309" t="s">
        <v>416</v>
      </c>
      <c r="C36" s="308" t="s">
        <v>415</v>
      </c>
    </row>
    <row r="37" spans="1:3" ht="18" customHeight="1" thickBot="1">
      <c r="A37" s="307"/>
      <c r="B37" s="306"/>
      <c r="C37" s="305"/>
    </row>
    <row r="38" spans="1:3" ht="18" customHeight="1">
      <c r="A38" s="297"/>
      <c r="B38" s="296"/>
      <c r="C38" s="295"/>
    </row>
    <row r="39" spans="1:3" ht="18" customHeight="1">
      <c r="A39" s="294"/>
      <c r="B39" s="293" t="s">
        <v>430</v>
      </c>
      <c r="C39" s="292"/>
    </row>
    <row r="40" spans="1:3" ht="18" customHeight="1">
      <c r="A40" s="291"/>
      <c r="B40" s="298"/>
      <c r="C40" s="290"/>
    </row>
    <row r="41" spans="1:3" ht="18" customHeight="1">
      <c r="A41" s="302" t="s">
        <v>429</v>
      </c>
      <c r="B41" s="303" t="s">
        <v>420</v>
      </c>
      <c r="C41" s="300"/>
    </row>
    <row r="42" spans="1:3" ht="18" customHeight="1">
      <c r="A42" s="302"/>
      <c r="B42" s="303" t="s">
        <v>422</v>
      </c>
      <c r="C42" s="300"/>
    </row>
    <row r="43" spans="1:3" ht="18" customHeight="1">
      <c r="A43" s="302"/>
      <c r="B43" s="303" t="s">
        <v>423</v>
      </c>
      <c r="C43" s="300"/>
    </row>
    <row r="44" spans="1:3" ht="18" customHeight="1">
      <c r="A44" s="302"/>
      <c r="B44" s="303" t="s">
        <v>424</v>
      </c>
      <c r="C44" s="300"/>
    </row>
    <row r="45" spans="1:3" ht="18" customHeight="1">
      <c r="A45" s="302"/>
      <c r="B45" s="303" t="s">
        <v>423</v>
      </c>
      <c r="C45" s="300"/>
    </row>
    <row r="46" spans="1:3" ht="18" customHeight="1">
      <c r="A46" s="302"/>
      <c r="B46" s="303" t="s">
        <v>422</v>
      </c>
      <c r="C46" s="300"/>
    </row>
    <row r="47" spans="1:3" ht="18" customHeight="1">
      <c r="A47" s="302" t="s">
        <v>428</v>
      </c>
      <c r="B47" s="303" t="s">
        <v>420</v>
      </c>
      <c r="C47" s="300"/>
    </row>
    <row r="48" spans="1:3" ht="18" customHeight="1">
      <c r="A48" s="302" t="s">
        <v>427</v>
      </c>
      <c r="B48" s="303" t="s">
        <v>420</v>
      </c>
      <c r="C48" s="300"/>
    </row>
    <row r="49" spans="1:3" ht="18" customHeight="1">
      <c r="A49" s="302"/>
      <c r="B49" s="303" t="s">
        <v>422</v>
      </c>
      <c r="C49" s="300"/>
    </row>
    <row r="50" spans="1:3" ht="18" customHeight="1">
      <c r="A50" s="302"/>
      <c r="B50" s="303" t="s">
        <v>423</v>
      </c>
      <c r="C50" s="300"/>
    </row>
    <row r="51" spans="1:3" ht="18" customHeight="1">
      <c r="A51" s="302"/>
      <c r="B51" s="303" t="s">
        <v>424</v>
      </c>
      <c r="C51" s="300"/>
    </row>
    <row r="52" spans="1:3" ht="18" customHeight="1">
      <c r="A52" s="302"/>
      <c r="B52" s="303" t="s">
        <v>423</v>
      </c>
      <c r="C52" s="300"/>
    </row>
    <row r="53" spans="1:3" ht="18" customHeight="1">
      <c r="A53" s="302"/>
      <c r="B53" s="303" t="s">
        <v>422</v>
      </c>
      <c r="C53" s="300"/>
    </row>
    <row r="54" spans="1:3" ht="18" customHeight="1">
      <c r="A54" s="302" t="s">
        <v>426</v>
      </c>
      <c r="B54" s="303" t="s">
        <v>420</v>
      </c>
      <c r="C54" s="300"/>
    </row>
    <row r="55" spans="1:3" ht="18" customHeight="1">
      <c r="A55" s="302" t="s">
        <v>425</v>
      </c>
      <c r="B55" s="303" t="s">
        <v>420</v>
      </c>
      <c r="C55" s="300"/>
    </row>
    <row r="56" spans="1:3" ht="18" customHeight="1">
      <c r="A56" s="302"/>
      <c r="B56" s="303" t="s">
        <v>422</v>
      </c>
      <c r="C56" s="300"/>
    </row>
    <row r="57" spans="1:3" ht="18" customHeight="1">
      <c r="A57" s="302"/>
      <c r="B57" s="303" t="s">
        <v>423</v>
      </c>
      <c r="C57" s="300"/>
    </row>
    <row r="58" spans="1:3" ht="18" customHeight="1">
      <c r="A58" s="302"/>
      <c r="B58" s="303" t="s">
        <v>424</v>
      </c>
      <c r="C58" s="300"/>
    </row>
    <row r="59" spans="1:3" ht="18" customHeight="1">
      <c r="A59" s="302"/>
      <c r="B59" s="303" t="s">
        <v>423</v>
      </c>
      <c r="C59" s="300"/>
    </row>
    <row r="60" spans="1:3" ht="18" customHeight="1">
      <c r="A60" s="302"/>
      <c r="B60" s="303" t="s">
        <v>422</v>
      </c>
      <c r="C60" s="300"/>
    </row>
    <row r="61" spans="1:3" ht="18" customHeight="1">
      <c r="A61" s="302" t="s">
        <v>421</v>
      </c>
      <c r="B61" s="303" t="s">
        <v>420</v>
      </c>
      <c r="C61" s="300"/>
    </row>
    <row r="62" spans="1:3" ht="18" customHeight="1">
      <c r="A62" s="302"/>
      <c r="B62" s="303" t="s">
        <v>216</v>
      </c>
      <c r="C62" s="300">
        <v>2.34</v>
      </c>
    </row>
    <row r="63" spans="1:3" ht="18" customHeight="1">
      <c r="A63" s="302"/>
      <c r="B63" s="303" t="s">
        <v>419</v>
      </c>
      <c r="C63" s="300">
        <v>110.2</v>
      </c>
    </row>
    <row r="64" spans="1:3" ht="18" customHeight="1">
      <c r="A64" s="302"/>
      <c r="B64" s="303" t="s">
        <v>418</v>
      </c>
      <c r="C64" s="300"/>
    </row>
    <row r="65" spans="1:3" ht="18" customHeight="1">
      <c r="A65" s="302"/>
      <c r="B65" s="303"/>
      <c r="C65" s="300"/>
    </row>
    <row r="66" spans="1:3" ht="18" customHeight="1">
      <c r="A66" s="294"/>
      <c r="B66" s="304"/>
      <c r="C66" s="292"/>
    </row>
    <row r="67" spans="1:3" ht="18" customHeight="1">
      <c r="A67" s="294"/>
      <c r="B67" s="304" t="s">
        <v>412</v>
      </c>
      <c r="C67" s="292">
        <f>SUM(C39:C65)</f>
        <v>112.54</v>
      </c>
    </row>
    <row r="68" spans="1:3" ht="18" customHeight="1">
      <c r="A68" s="291"/>
      <c r="B68" s="298"/>
      <c r="C68" s="290"/>
    </row>
    <row r="69" spans="1:3" ht="18" customHeight="1">
      <c r="A69" s="297" t="s">
        <v>417</v>
      </c>
      <c r="B69" s="309" t="s">
        <v>416</v>
      </c>
      <c r="C69" s="308" t="s">
        <v>415</v>
      </c>
    </row>
    <row r="70" spans="1:3" ht="18" customHeight="1" thickBot="1">
      <c r="A70" s="307"/>
      <c r="B70" s="306"/>
      <c r="C70" s="305"/>
    </row>
    <row r="71" spans="1:3" ht="18" customHeight="1">
      <c r="A71" s="294"/>
      <c r="B71" s="304"/>
      <c r="C71" s="292"/>
    </row>
    <row r="72" spans="1:3" ht="18" customHeight="1">
      <c r="A72" s="294"/>
      <c r="B72" s="293" t="s">
        <v>414</v>
      </c>
      <c r="C72" s="292"/>
    </row>
    <row r="73" spans="1:3" ht="18" customHeight="1">
      <c r="A73" s="294"/>
      <c r="B73" s="293"/>
      <c r="C73" s="292"/>
    </row>
    <row r="74" spans="1:3" ht="18" customHeight="1">
      <c r="A74" s="291"/>
      <c r="B74" s="298"/>
      <c r="C74" s="290"/>
    </row>
    <row r="75" spans="1:3" ht="18" customHeight="1">
      <c r="A75" s="302"/>
      <c r="B75" s="301" t="s">
        <v>413</v>
      </c>
      <c r="C75" s="300">
        <f>SUM(C34)</f>
        <v>296.35999999999996</v>
      </c>
    </row>
    <row r="76" spans="1:3" ht="18" customHeight="1">
      <c r="A76" s="302"/>
      <c r="B76" s="303"/>
      <c r="C76" s="300"/>
    </row>
    <row r="77" spans="1:3" ht="18" customHeight="1">
      <c r="A77" s="302"/>
      <c r="B77" s="301" t="s">
        <v>412</v>
      </c>
      <c r="C77" s="300">
        <f>SUM(C67)</f>
        <v>112.54</v>
      </c>
    </row>
    <row r="78" spans="1:3" ht="18" customHeight="1">
      <c r="A78" s="297"/>
      <c r="B78" s="299"/>
      <c r="C78" s="295"/>
    </row>
    <row r="79" spans="1:3" ht="18" customHeight="1">
      <c r="A79" s="291"/>
      <c r="B79" s="298"/>
      <c r="C79" s="290"/>
    </row>
    <row r="80" spans="1:3" ht="18" customHeight="1">
      <c r="A80" s="310"/>
      <c r="B80" s="311"/>
      <c r="C80" s="312"/>
    </row>
    <row r="81" spans="1:3" ht="18" customHeight="1">
      <c r="A81" s="313"/>
      <c r="B81" s="314" t="s">
        <v>411</v>
      </c>
      <c r="C81" s="315">
        <f>SUM(C75:C79)</f>
        <v>408.9</v>
      </c>
    </row>
    <row r="82" spans="1:3" ht="18" customHeight="1">
      <c r="A82" s="316"/>
      <c r="B82" s="317"/>
      <c r="C82" s="318"/>
    </row>
  </sheetData>
  <sheetProtection password="CD81" sheet="1" objects="1" scenarios="1"/>
  <mergeCells count="1">
    <mergeCell ref="A1:C1"/>
  </mergeCells>
  <phoneticPr fontId="30" type="noConversion"/>
  <pageMargins left="0.59055118110236227" right="0.59055118110236227" top="0.98425196850393704" bottom="0.98425196850393704" header="0.51181102362204722" footer="0.51181102362204722"/>
  <pageSetup paperSize="9" orientation="portrait" horizontalDpi="1200" verticalDpi="300"/>
  <headerFooter>
    <oddHeader>&amp;C- &amp;P -&amp;R_x000D_</oddHeader>
    <oddFooter>&amp;L_x000D_Die Fensterflächen entsprechen den lichten Laibungsmaßen</oddFooter>
  </headerFooter>
  <rowBreaks count="2" manualBreakCount="2">
    <brk id="35" max="16383" man="1"/>
    <brk id="68" max="16383" man="1"/>
  </rowBreaks>
  <extLst>
    <ext xmlns:mx="http://schemas.microsoft.com/office/mac/excel/2008/main" uri="{64002731-A6B0-56B0-2670-7721B7C09600}">
      <mx:PLV Mode="1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3"/>
  <sheetViews>
    <sheetView showGridLines="0" view="pageLayout" zoomScaleSheetLayoutView="85" workbookViewId="0">
      <selection activeCell="F45" sqref="F45"/>
    </sheetView>
  </sheetViews>
  <sheetFormatPr baseColWidth="10" defaultColWidth="26" defaultRowHeight="15" x14ac:dyDescent="0"/>
  <cols>
    <col min="1" max="2" width="26" style="253"/>
    <col min="3" max="3" width="26" style="254"/>
    <col min="4" max="7" width="26" style="253"/>
    <col min="8" max="16384" width="26" style="252"/>
  </cols>
  <sheetData>
    <row r="1" spans="1:7" ht="24" customHeight="1">
      <c r="A1" s="360" t="s">
        <v>574</v>
      </c>
      <c r="B1" s="360"/>
      <c r="C1" s="360"/>
      <c r="D1" s="360"/>
      <c r="E1" s="360"/>
      <c r="F1" s="360"/>
      <c r="G1" s="252"/>
    </row>
    <row r="2" spans="1:7" ht="16" thickBot="1">
      <c r="A2" s="252"/>
      <c r="E2" s="252"/>
    </row>
    <row r="3" spans="1:7" ht="16.5" customHeight="1" thickBot="1">
      <c r="A3" s="361" t="s">
        <v>199</v>
      </c>
      <c r="B3" s="362"/>
      <c r="C3" s="255"/>
      <c r="D3" s="256"/>
      <c r="E3" s="257" t="s">
        <v>200</v>
      </c>
      <c r="F3" s="257"/>
    </row>
    <row r="4" spans="1:7" s="262" customFormat="1" ht="16" thickBot="1">
      <c r="A4" s="258" t="s">
        <v>201</v>
      </c>
      <c r="B4" s="259" t="s">
        <v>202</v>
      </c>
      <c r="C4" s="259" t="s">
        <v>203</v>
      </c>
      <c r="D4" s="259" t="s">
        <v>204</v>
      </c>
      <c r="E4" s="260" t="s">
        <v>205</v>
      </c>
      <c r="F4" s="259" t="s">
        <v>206</v>
      </c>
      <c r="G4" s="261"/>
    </row>
    <row r="5" spans="1:7">
      <c r="A5" s="263"/>
      <c r="B5" s="264">
        <v>3</v>
      </c>
      <c r="C5" s="265">
        <v>336</v>
      </c>
      <c r="D5" s="266" t="s">
        <v>207</v>
      </c>
      <c r="E5" s="267" t="s">
        <v>208</v>
      </c>
      <c r="F5" s="267" t="s">
        <v>208</v>
      </c>
    </row>
    <row r="6" spans="1:7">
      <c r="A6" s="268"/>
      <c r="B6" s="269">
        <v>3</v>
      </c>
      <c r="C6" s="270">
        <v>335</v>
      </c>
      <c r="D6" s="271" t="s">
        <v>209</v>
      </c>
      <c r="E6" s="270" t="s">
        <v>210</v>
      </c>
      <c r="F6" s="272">
        <v>7.51</v>
      </c>
      <c r="G6" s="252"/>
    </row>
    <row r="7" spans="1:7">
      <c r="A7" s="268"/>
      <c r="B7" s="269">
        <v>3</v>
      </c>
      <c r="C7" s="270">
        <v>334</v>
      </c>
      <c r="D7" s="273" t="s">
        <v>211</v>
      </c>
      <c r="E7" s="270" t="s">
        <v>210</v>
      </c>
      <c r="F7" s="272">
        <v>7.39</v>
      </c>
      <c r="G7" s="252"/>
    </row>
    <row r="8" spans="1:7">
      <c r="A8" s="274"/>
      <c r="B8" s="269">
        <v>3</v>
      </c>
      <c r="C8" s="270" t="s">
        <v>212</v>
      </c>
      <c r="D8" s="273" t="s">
        <v>213</v>
      </c>
      <c r="E8" s="270" t="s">
        <v>210</v>
      </c>
      <c r="F8" s="270">
        <v>7.45</v>
      </c>
      <c r="G8" s="252"/>
    </row>
    <row r="9" spans="1:7">
      <c r="A9" s="274"/>
      <c r="B9" s="269">
        <v>3</v>
      </c>
      <c r="C9" s="270">
        <v>327</v>
      </c>
      <c r="D9" s="273" t="s">
        <v>214</v>
      </c>
      <c r="E9" s="270" t="s">
        <v>210</v>
      </c>
      <c r="F9" s="270">
        <v>7.45</v>
      </c>
      <c r="G9" s="252"/>
    </row>
    <row r="10" spans="1:7">
      <c r="A10" s="274"/>
      <c r="B10" s="269">
        <v>3</v>
      </c>
      <c r="C10" s="270">
        <v>325</v>
      </c>
      <c r="D10" s="273" t="s">
        <v>215</v>
      </c>
      <c r="E10" s="267" t="s">
        <v>208</v>
      </c>
      <c r="F10" s="267" t="s">
        <v>208</v>
      </c>
      <c r="G10" s="252"/>
    </row>
    <row r="11" spans="1:7">
      <c r="A11" s="274"/>
      <c r="B11" s="269">
        <v>3</v>
      </c>
      <c r="C11" s="270">
        <v>319</v>
      </c>
      <c r="D11" s="273" t="s">
        <v>216</v>
      </c>
      <c r="E11" s="267" t="s">
        <v>208</v>
      </c>
      <c r="F11" s="267" t="s">
        <v>208</v>
      </c>
      <c r="G11" s="252"/>
    </row>
    <row r="12" spans="1:7">
      <c r="A12" s="274"/>
      <c r="B12" s="269">
        <v>3</v>
      </c>
      <c r="C12" s="270">
        <v>318</v>
      </c>
      <c r="D12" s="273" t="s">
        <v>217</v>
      </c>
      <c r="E12" s="270" t="s">
        <v>210</v>
      </c>
      <c r="F12" s="270">
        <v>14.9</v>
      </c>
      <c r="G12" s="252"/>
    </row>
    <row r="13" spans="1:7">
      <c r="A13" s="274"/>
      <c r="B13" s="269">
        <v>3</v>
      </c>
      <c r="C13" s="270">
        <v>317</v>
      </c>
      <c r="D13" s="273" t="s">
        <v>209</v>
      </c>
      <c r="E13" s="270" t="s">
        <v>210</v>
      </c>
      <c r="F13" s="270">
        <v>14.9</v>
      </c>
      <c r="G13" s="252"/>
    </row>
    <row r="14" spans="1:7">
      <c r="A14" s="274"/>
      <c r="B14" s="269">
        <v>3</v>
      </c>
      <c r="C14" s="270">
        <v>316</v>
      </c>
      <c r="D14" s="273" t="s">
        <v>218</v>
      </c>
      <c r="E14" s="270" t="s">
        <v>210</v>
      </c>
      <c r="F14" s="270">
        <v>7.45</v>
      </c>
      <c r="G14" s="252"/>
    </row>
    <row r="15" spans="1:7">
      <c r="A15" s="274"/>
      <c r="B15" s="269">
        <v>3</v>
      </c>
      <c r="C15" s="270">
        <v>303</v>
      </c>
      <c r="D15" s="273" t="s">
        <v>219</v>
      </c>
      <c r="E15" s="270" t="s">
        <v>210</v>
      </c>
      <c r="F15" s="270">
        <v>7.45</v>
      </c>
      <c r="G15" s="252"/>
    </row>
    <row r="16" spans="1:7">
      <c r="A16" s="274"/>
      <c r="B16" s="264">
        <v>3</v>
      </c>
      <c r="C16" s="270" t="s">
        <v>220</v>
      </c>
      <c r="D16" s="273" t="s">
        <v>221</v>
      </c>
      <c r="E16" s="270" t="s">
        <v>210</v>
      </c>
      <c r="F16" s="270">
        <v>7.45</v>
      </c>
      <c r="G16" s="252"/>
    </row>
    <row r="17" spans="1:7">
      <c r="A17" s="274"/>
      <c r="B17" s="269">
        <v>3</v>
      </c>
      <c r="C17" s="270" t="s">
        <v>222</v>
      </c>
      <c r="D17" s="273" t="s">
        <v>223</v>
      </c>
      <c r="E17" s="270" t="s">
        <v>210</v>
      </c>
      <c r="F17" s="270">
        <v>21.7</v>
      </c>
      <c r="G17" s="252"/>
    </row>
    <row r="18" spans="1:7">
      <c r="A18" s="274"/>
      <c r="B18" s="269" t="s">
        <v>224</v>
      </c>
      <c r="C18" s="270"/>
      <c r="D18" s="273" t="s">
        <v>225</v>
      </c>
      <c r="E18" s="270" t="s">
        <v>226</v>
      </c>
      <c r="F18" s="270">
        <v>66.8</v>
      </c>
      <c r="G18" s="252"/>
    </row>
    <row r="19" spans="1:7">
      <c r="A19" s="274"/>
      <c r="B19" s="269">
        <v>3</v>
      </c>
      <c r="C19" s="270"/>
      <c r="D19" s="273" t="s">
        <v>227</v>
      </c>
      <c r="E19" s="270" t="s">
        <v>210</v>
      </c>
      <c r="F19" s="270">
        <v>197.16</v>
      </c>
      <c r="G19" s="252"/>
    </row>
    <row r="20" spans="1:7">
      <c r="A20" s="274"/>
      <c r="B20" s="269">
        <v>3</v>
      </c>
      <c r="C20" s="270"/>
      <c r="D20" s="273" t="s">
        <v>227</v>
      </c>
      <c r="E20" s="270" t="s">
        <v>226</v>
      </c>
      <c r="F20" s="270">
        <v>18.09</v>
      </c>
      <c r="G20" s="252"/>
    </row>
    <row r="21" spans="1:7">
      <c r="A21" s="263"/>
      <c r="B21" s="269">
        <v>3</v>
      </c>
      <c r="C21" s="270"/>
      <c r="D21" s="273" t="s">
        <v>227</v>
      </c>
      <c r="E21" s="270" t="s">
        <v>228</v>
      </c>
      <c r="F21" s="275">
        <v>12.65</v>
      </c>
      <c r="G21" s="252"/>
    </row>
    <row r="22" spans="1:7">
      <c r="A22" s="268"/>
      <c r="B22" s="269">
        <v>3</v>
      </c>
      <c r="C22" s="270"/>
      <c r="D22" s="273" t="s">
        <v>229</v>
      </c>
      <c r="E22" s="267" t="s">
        <v>208</v>
      </c>
      <c r="F22" s="276" t="s">
        <v>208</v>
      </c>
      <c r="G22" s="252"/>
    </row>
    <row r="23" spans="1:7">
      <c r="A23" s="268"/>
      <c r="B23" s="269">
        <v>3</v>
      </c>
      <c r="C23" s="270"/>
      <c r="D23" s="273" t="s">
        <v>230</v>
      </c>
      <c r="E23" s="267" t="s">
        <v>208</v>
      </c>
      <c r="F23" s="276" t="s">
        <v>208</v>
      </c>
      <c r="G23" s="252"/>
    </row>
    <row r="24" spans="1:7">
      <c r="A24" s="274"/>
      <c r="B24" s="269">
        <v>3</v>
      </c>
      <c r="C24" s="265">
        <v>320</v>
      </c>
      <c r="D24" s="266" t="s">
        <v>231</v>
      </c>
      <c r="E24" s="270" t="s">
        <v>226</v>
      </c>
      <c r="F24" s="272">
        <v>18.37</v>
      </c>
      <c r="G24" s="252"/>
    </row>
    <row r="25" spans="1:7">
      <c r="A25" s="274"/>
      <c r="B25" s="269">
        <v>3</v>
      </c>
      <c r="C25" s="270">
        <v>321</v>
      </c>
      <c r="D25" s="271" t="s">
        <v>232</v>
      </c>
      <c r="E25" s="270" t="s">
        <v>226</v>
      </c>
      <c r="F25" s="270">
        <v>22.15</v>
      </c>
      <c r="G25" s="252"/>
    </row>
    <row r="26" spans="1:7">
      <c r="A26" s="274"/>
      <c r="B26" s="269">
        <v>3</v>
      </c>
      <c r="C26" s="270">
        <v>322</v>
      </c>
      <c r="D26" s="273" t="s">
        <v>233</v>
      </c>
      <c r="E26" s="270" t="s">
        <v>226</v>
      </c>
      <c r="F26" s="270">
        <v>22.15</v>
      </c>
      <c r="G26" s="252"/>
    </row>
    <row r="27" spans="1:7">
      <c r="A27" s="274"/>
      <c r="B27" s="264">
        <v>3</v>
      </c>
      <c r="C27" s="270">
        <v>323</v>
      </c>
      <c r="D27" s="273" t="s">
        <v>234</v>
      </c>
      <c r="E27" s="270" t="s">
        <v>226</v>
      </c>
      <c r="F27" s="270">
        <v>22.15</v>
      </c>
      <c r="G27" s="252"/>
    </row>
    <row r="28" spans="1:7">
      <c r="A28" s="274"/>
      <c r="B28" s="269">
        <v>3</v>
      </c>
      <c r="C28" s="270">
        <v>324</v>
      </c>
      <c r="D28" s="273" t="s">
        <v>235</v>
      </c>
      <c r="E28" s="270" t="s">
        <v>226</v>
      </c>
      <c r="F28" s="270">
        <v>24.5</v>
      </c>
      <c r="G28" s="252"/>
    </row>
    <row r="29" spans="1:7">
      <c r="A29" s="274"/>
      <c r="B29" s="269">
        <v>3</v>
      </c>
      <c r="C29" s="270">
        <v>329</v>
      </c>
      <c r="D29" s="273" t="s">
        <v>236</v>
      </c>
      <c r="E29" s="270" t="s">
        <v>226</v>
      </c>
      <c r="F29" s="270">
        <v>18.54</v>
      </c>
      <c r="G29" s="252"/>
    </row>
    <row r="30" spans="1:7">
      <c r="A30" s="274"/>
      <c r="B30" s="269">
        <v>3</v>
      </c>
      <c r="C30" s="270">
        <v>330</v>
      </c>
      <c r="D30" s="273" t="s">
        <v>237</v>
      </c>
      <c r="E30" s="270" t="s">
        <v>226</v>
      </c>
      <c r="F30" s="270">
        <v>26.23</v>
      </c>
      <c r="G30" s="252"/>
    </row>
    <row r="31" spans="1:7">
      <c r="A31" s="274"/>
      <c r="B31" s="269">
        <v>3</v>
      </c>
      <c r="C31" s="270">
        <v>331</v>
      </c>
      <c r="D31" s="273" t="s">
        <v>238</v>
      </c>
      <c r="E31" s="270" t="s">
        <v>226</v>
      </c>
      <c r="F31" s="270">
        <v>26.23</v>
      </c>
      <c r="G31" s="252"/>
    </row>
    <row r="32" spans="1:7">
      <c r="A32" s="274"/>
      <c r="B32" s="269">
        <v>3</v>
      </c>
      <c r="C32" s="270">
        <v>336</v>
      </c>
      <c r="D32" s="273" t="s">
        <v>239</v>
      </c>
      <c r="E32" s="270" t="s">
        <v>226</v>
      </c>
      <c r="F32" s="270">
        <v>23.16</v>
      </c>
      <c r="G32" s="252"/>
    </row>
    <row r="33" spans="1:7">
      <c r="A33" s="274"/>
      <c r="B33" s="264">
        <v>3</v>
      </c>
      <c r="C33" s="270">
        <v>333</v>
      </c>
      <c r="D33" s="273" t="s">
        <v>240</v>
      </c>
      <c r="E33" s="270" t="s">
        <v>226</v>
      </c>
      <c r="F33" s="270">
        <v>49.07</v>
      </c>
      <c r="G33" s="252"/>
    </row>
    <row r="34" spans="1:7">
      <c r="A34" s="263"/>
      <c r="B34" s="264" t="s">
        <v>241</v>
      </c>
      <c r="C34" s="270"/>
      <c r="D34" s="273" t="s">
        <v>242</v>
      </c>
      <c r="E34" s="270" t="s">
        <v>210</v>
      </c>
      <c r="F34" s="270">
        <v>44.23</v>
      </c>
      <c r="G34" s="252"/>
    </row>
    <row r="35" spans="1:7">
      <c r="A35" s="268"/>
      <c r="B35" s="264" t="s">
        <v>241</v>
      </c>
      <c r="C35" s="270"/>
      <c r="D35" s="273" t="s">
        <v>243</v>
      </c>
      <c r="E35" s="267" t="s">
        <v>208</v>
      </c>
      <c r="F35" s="277" t="s">
        <v>208</v>
      </c>
      <c r="G35" s="252"/>
    </row>
    <row r="36" spans="1:7">
      <c r="A36" s="268"/>
      <c r="B36" s="264" t="s">
        <v>224</v>
      </c>
      <c r="C36" s="265"/>
      <c r="D36" s="266" t="s">
        <v>244</v>
      </c>
      <c r="E36" s="270" t="s">
        <v>210</v>
      </c>
      <c r="F36" s="272">
        <v>106.76</v>
      </c>
      <c r="G36" s="252"/>
    </row>
    <row r="37" spans="1:7">
      <c r="A37" s="274"/>
      <c r="B37" s="269">
        <v>2</v>
      </c>
      <c r="C37" s="270">
        <v>242</v>
      </c>
      <c r="D37" s="273" t="s">
        <v>245</v>
      </c>
      <c r="E37" s="270" t="s">
        <v>226</v>
      </c>
      <c r="F37" s="270">
        <v>27.42</v>
      </c>
      <c r="G37" s="252"/>
    </row>
    <row r="38" spans="1:7">
      <c r="A38" s="274"/>
      <c r="B38" s="269">
        <v>2</v>
      </c>
      <c r="C38" s="270">
        <v>241</v>
      </c>
      <c r="D38" s="273" t="s">
        <v>246</v>
      </c>
      <c r="E38" s="270" t="s">
        <v>226</v>
      </c>
      <c r="F38" s="270">
        <v>20.079999999999998</v>
      </c>
      <c r="G38" s="252"/>
    </row>
    <row r="39" spans="1:7">
      <c r="A39" s="274"/>
      <c r="B39" s="269">
        <v>2</v>
      </c>
      <c r="C39" s="270">
        <v>240</v>
      </c>
      <c r="D39" s="273" t="s">
        <v>247</v>
      </c>
      <c r="E39" s="270" t="s">
        <v>226</v>
      </c>
      <c r="F39" s="270">
        <v>21.83</v>
      </c>
      <c r="G39" s="252"/>
    </row>
    <row r="40" spans="1:7">
      <c r="A40" s="274"/>
      <c r="B40" s="269">
        <v>2</v>
      </c>
      <c r="C40" s="270">
        <v>239</v>
      </c>
      <c r="D40" s="273" t="s">
        <v>248</v>
      </c>
      <c r="E40" s="270" t="s">
        <v>226</v>
      </c>
      <c r="F40" s="270">
        <v>21.47</v>
      </c>
      <c r="G40" s="252"/>
    </row>
    <row r="41" spans="1:7">
      <c r="A41" s="274"/>
      <c r="B41" s="269">
        <v>2</v>
      </c>
      <c r="C41" s="270">
        <v>238</v>
      </c>
      <c r="D41" s="273" t="s">
        <v>249</v>
      </c>
      <c r="E41" s="270" t="s">
        <v>226</v>
      </c>
      <c r="F41" s="270">
        <v>18.45</v>
      </c>
      <c r="G41" s="252"/>
    </row>
    <row r="42" spans="1:7">
      <c r="A42" s="274"/>
      <c r="B42" s="269">
        <v>2</v>
      </c>
      <c r="C42" s="270">
        <v>237</v>
      </c>
      <c r="D42" s="273" t="s">
        <v>250</v>
      </c>
      <c r="E42" s="270" t="s">
        <v>226</v>
      </c>
      <c r="F42" s="270">
        <v>18.48</v>
      </c>
      <c r="G42" s="252"/>
    </row>
    <row r="43" spans="1:7">
      <c r="A43" s="274"/>
      <c r="B43" s="269">
        <v>2</v>
      </c>
      <c r="C43" s="270">
        <v>236</v>
      </c>
      <c r="D43" s="273" t="s">
        <v>251</v>
      </c>
      <c r="E43" s="270" t="s">
        <v>226</v>
      </c>
      <c r="F43" s="270">
        <v>18.66</v>
      </c>
      <c r="G43" s="252"/>
    </row>
    <row r="44" spans="1:7">
      <c r="A44" s="274"/>
      <c r="B44" s="269">
        <v>2</v>
      </c>
      <c r="C44" s="270">
        <v>235</v>
      </c>
      <c r="D44" s="273" t="s">
        <v>252</v>
      </c>
      <c r="E44" s="270" t="s">
        <v>226</v>
      </c>
      <c r="F44" s="270">
        <v>18.510000000000002</v>
      </c>
      <c r="G44" s="252"/>
    </row>
    <row r="45" spans="1:7">
      <c r="A45" s="274"/>
      <c r="B45" s="264">
        <v>2</v>
      </c>
      <c r="C45" s="270"/>
      <c r="D45" s="273" t="s">
        <v>253</v>
      </c>
      <c r="E45" s="270" t="s">
        <v>226</v>
      </c>
      <c r="F45" s="270">
        <v>3.69</v>
      </c>
      <c r="G45" s="252"/>
    </row>
    <row r="46" spans="1:7">
      <c r="A46" s="274"/>
      <c r="B46" s="269">
        <v>2</v>
      </c>
      <c r="C46" s="270">
        <v>234</v>
      </c>
      <c r="D46" s="273" t="s">
        <v>254</v>
      </c>
      <c r="E46" s="270" t="s">
        <v>226</v>
      </c>
      <c r="F46" s="270">
        <v>19.22</v>
      </c>
      <c r="G46" s="252"/>
    </row>
    <row r="47" spans="1:7">
      <c r="A47" s="263"/>
      <c r="B47" s="264">
        <v>2</v>
      </c>
      <c r="C47" s="265">
        <v>233</v>
      </c>
      <c r="D47" s="266" t="s">
        <v>255</v>
      </c>
      <c r="E47" s="270" t="s">
        <v>226</v>
      </c>
      <c r="F47" s="275">
        <v>18.53</v>
      </c>
      <c r="G47" s="252"/>
    </row>
    <row r="48" spans="1:7">
      <c r="A48" s="268"/>
      <c r="B48" s="269">
        <v>2</v>
      </c>
      <c r="C48" s="270">
        <v>232</v>
      </c>
      <c r="D48" s="266" t="s">
        <v>256</v>
      </c>
      <c r="E48" s="270" t="s">
        <v>226</v>
      </c>
      <c r="F48" s="272">
        <v>18.46</v>
      </c>
      <c r="G48" s="252"/>
    </row>
    <row r="49" spans="1:7">
      <c r="A49" s="268"/>
      <c r="B49" s="269">
        <v>2</v>
      </c>
      <c r="C49" s="270">
        <v>231</v>
      </c>
      <c r="D49" s="266" t="s">
        <v>257</v>
      </c>
      <c r="E49" s="270" t="s">
        <v>226</v>
      </c>
      <c r="F49" s="272">
        <v>21.22</v>
      </c>
      <c r="G49" s="252"/>
    </row>
    <row r="50" spans="1:7">
      <c r="A50" s="274"/>
      <c r="B50" s="269">
        <v>2</v>
      </c>
      <c r="C50" s="270">
        <v>230</v>
      </c>
      <c r="D50" s="266" t="s">
        <v>258</v>
      </c>
      <c r="E50" s="270" t="s">
        <v>226</v>
      </c>
      <c r="F50" s="270">
        <v>18.059999999999999</v>
      </c>
      <c r="G50" s="252"/>
    </row>
    <row r="51" spans="1:7">
      <c r="A51" s="274"/>
      <c r="B51" s="269">
        <v>2</v>
      </c>
      <c r="C51" s="270">
        <v>229</v>
      </c>
      <c r="D51" s="266" t="s">
        <v>259</v>
      </c>
      <c r="E51" s="270" t="s">
        <v>226</v>
      </c>
      <c r="F51" s="270">
        <v>19.100000000000001</v>
      </c>
      <c r="G51" s="252"/>
    </row>
    <row r="52" spans="1:7">
      <c r="A52" s="274"/>
      <c r="B52" s="269">
        <v>2</v>
      </c>
      <c r="C52" s="270">
        <v>216</v>
      </c>
      <c r="D52" s="266" t="s">
        <v>260</v>
      </c>
      <c r="E52" s="270" t="s">
        <v>226</v>
      </c>
      <c r="F52" s="270">
        <v>19.399999999999999</v>
      </c>
      <c r="G52" s="252"/>
    </row>
    <row r="53" spans="1:7">
      <c r="A53" s="274"/>
      <c r="B53" s="269">
        <v>2</v>
      </c>
      <c r="C53" s="270">
        <v>215</v>
      </c>
      <c r="D53" s="266" t="s">
        <v>261</v>
      </c>
      <c r="E53" s="270" t="s">
        <v>226</v>
      </c>
      <c r="F53" s="270">
        <v>21.31</v>
      </c>
      <c r="G53" s="252"/>
    </row>
    <row r="54" spans="1:7">
      <c r="A54" s="274"/>
      <c r="B54" s="269">
        <v>2</v>
      </c>
      <c r="C54" s="270">
        <v>214</v>
      </c>
      <c r="D54" s="266" t="s">
        <v>262</v>
      </c>
      <c r="E54" s="270" t="s">
        <v>226</v>
      </c>
      <c r="F54" s="270">
        <v>20.66</v>
      </c>
      <c r="G54" s="252"/>
    </row>
    <row r="55" spans="1:7">
      <c r="A55" s="274"/>
      <c r="B55" s="269">
        <v>2</v>
      </c>
      <c r="C55" s="270">
        <v>213</v>
      </c>
      <c r="D55" s="266" t="s">
        <v>263</v>
      </c>
      <c r="E55" s="270" t="s">
        <v>226</v>
      </c>
      <c r="F55" s="270">
        <v>20.45</v>
      </c>
      <c r="G55" s="252"/>
    </row>
    <row r="56" spans="1:7">
      <c r="A56" s="274"/>
      <c r="B56" s="269">
        <v>2</v>
      </c>
      <c r="C56" s="270">
        <v>207</v>
      </c>
      <c r="D56" s="266" t="s">
        <v>264</v>
      </c>
      <c r="E56" s="270" t="s">
        <v>226</v>
      </c>
      <c r="F56" s="270">
        <v>20.59</v>
      </c>
      <c r="G56" s="252"/>
    </row>
    <row r="57" spans="1:7">
      <c r="A57" s="274"/>
      <c r="B57" s="269">
        <v>2</v>
      </c>
      <c r="C57" s="270">
        <v>206</v>
      </c>
      <c r="D57" s="266" t="s">
        <v>262</v>
      </c>
      <c r="E57" s="270" t="s">
        <v>226</v>
      </c>
      <c r="F57" s="270">
        <v>22.2</v>
      </c>
      <c r="G57" s="252"/>
    </row>
    <row r="58" spans="1:7">
      <c r="A58" s="274"/>
      <c r="B58" s="264">
        <v>2</v>
      </c>
      <c r="C58" s="270"/>
      <c r="D58" s="266" t="s">
        <v>265</v>
      </c>
      <c r="E58" s="270" t="s">
        <v>226</v>
      </c>
      <c r="F58" s="270">
        <v>4.54</v>
      </c>
      <c r="G58" s="252"/>
    </row>
    <row r="59" spans="1:7">
      <c r="A59" s="274"/>
      <c r="B59" s="264">
        <v>2</v>
      </c>
      <c r="C59" s="270">
        <v>205</v>
      </c>
      <c r="D59" s="266" t="s">
        <v>266</v>
      </c>
      <c r="E59" s="270" t="s">
        <v>226</v>
      </c>
      <c r="F59" s="270">
        <v>26.41</v>
      </c>
      <c r="G59" s="252"/>
    </row>
    <row r="60" spans="1:7">
      <c r="A60" s="263"/>
      <c r="B60" s="269">
        <v>2</v>
      </c>
      <c r="C60" s="270">
        <v>204</v>
      </c>
      <c r="D60" s="266" t="s">
        <v>267</v>
      </c>
      <c r="E60" s="270" t="s">
        <v>226</v>
      </c>
      <c r="F60" s="275">
        <v>16.72</v>
      </c>
      <c r="G60" s="252"/>
    </row>
    <row r="61" spans="1:7">
      <c r="A61" s="268"/>
      <c r="B61" s="264">
        <v>2</v>
      </c>
      <c r="C61" s="265">
        <v>202</v>
      </c>
      <c r="D61" s="266" t="s">
        <v>268</v>
      </c>
      <c r="E61" s="270" t="s">
        <v>226</v>
      </c>
      <c r="F61" s="272">
        <v>20.51</v>
      </c>
      <c r="G61" s="252"/>
    </row>
    <row r="62" spans="1:7">
      <c r="A62" s="268"/>
      <c r="B62" s="269">
        <v>2</v>
      </c>
      <c r="C62" s="270">
        <v>205</v>
      </c>
      <c r="D62" s="271" t="s">
        <v>269</v>
      </c>
      <c r="E62" s="270" t="s">
        <v>210</v>
      </c>
      <c r="F62" s="272">
        <v>2.83</v>
      </c>
      <c r="G62" s="252"/>
    </row>
    <row r="63" spans="1:7">
      <c r="A63" s="274"/>
      <c r="B63" s="269">
        <v>2</v>
      </c>
      <c r="C63" s="270">
        <v>216</v>
      </c>
      <c r="D63" s="273" t="s">
        <v>218</v>
      </c>
      <c r="E63" s="270" t="s">
        <v>210</v>
      </c>
      <c r="F63" s="270">
        <v>1.08</v>
      </c>
      <c r="G63" s="252"/>
    </row>
    <row r="64" spans="1:7">
      <c r="A64" s="274"/>
      <c r="B64" s="269">
        <v>2</v>
      </c>
      <c r="C64" s="270">
        <v>217</v>
      </c>
      <c r="D64" s="273" t="s">
        <v>209</v>
      </c>
      <c r="E64" s="270" t="s">
        <v>210</v>
      </c>
      <c r="F64" s="270">
        <v>9.8000000000000007</v>
      </c>
      <c r="G64" s="252"/>
    </row>
    <row r="65" spans="1:7">
      <c r="A65" s="274"/>
      <c r="B65" s="269">
        <v>2</v>
      </c>
      <c r="C65" s="270">
        <v>218</v>
      </c>
      <c r="D65" s="273" t="s">
        <v>217</v>
      </c>
      <c r="E65" s="270" t="s">
        <v>210</v>
      </c>
      <c r="F65" s="270">
        <v>5.27</v>
      </c>
      <c r="G65" s="252"/>
    </row>
    <row r="66" spans="1:7">
      <c r="A66" s="274"/>
      <c r="B66" s="269">
        <v>2</v>
      </c>
      <c r="C66" s="270">
        <v>220</v>
      </c>
      <c r="D66" s="273" t="s">
        <v>216</v>
      </c>
      <c r="E66" s="270" t="s">
        <v>210</v>
      </c>
      <c r="F66" s="270">
        <v>1.1399999999999999</v>
      </c>
      <c r="G66" s="252"/>
    </row>
    <row r="67" spans="1:7">
      <c r="A67" s="274"/>
      <c r="B67" s="269">
        <v>2</v>
      </c>
      <c r="C67" s="270">
        <v>221</v>
      </c>
      <c r="D67" s="273" t="s">
        <v>270</v>
      </c>
      <c r="E67" s="270" t="s">
        <v>210</v>
      </c>
      <c r="F67" s="270">
        <v>1.1399999999999999</v>
      </c>
      <c r="G67" s="252"/>
    </row>
    <row r="68" spans="1:7">
      <c r="A68" s="274"/>
      <c r="B68" s="269">
        <v>2</v>
      </c>
      <c r="C68" s="270">
        <v>222</v>
      </c>
      <c r="D68" s="273" t="s">
        <v>217</v>
      </c>
      <c r="E68" s="270" t="s">
        <v>210</v>
      </c>
      <c r="F68" s="270">
        <v>2.69</v>
      </c>
      <c r="G68" s="252"/>
    </row>
    <row r="69" spans="1:7">
      <c r="A69" s="274"/>
      <c r="B69" s="269">
        <v>2</v>
      </c>
      <c r="C69" s="270">
        <v>223</v>
      </c>
      <c r="D69" s="273" t="s">
        <v>209</v>
      </c>
      <c r="E69" s="270" t="s">
        <v>210</v>
      </c>
      <c r="F69" s="270">
        <v>2.7</v>
      </c>
      <c r="G69" s="252"/>
    </row>
    <row r="70" spans="1:7">
      <c r="A70" s="274"/>
      <c r="B70" s="269">
        <v>2</v>
      </c>
      <c r="C70" s="270">
        <v>224</v>
      </c>
      <c r="D70" s="273" t="s">
        <v>270</v>
      </c>
      <c r="E70" s="270" t="s">
        <v>210</v>
      </c>
      <c r="F70" s="270">
        <v>1.46</v>
      </c>
      <c r="G70" s="252"/>
    </row>
    <row r="71" spans="1:7">
      <c r="A71" s="274"/>
      <c r="B71" s="269" t="s">
        <v>271</v>
      </c>
      <c r="C71" s="270"/>
      <c r="D71" s="273" t="s">
        <v>272</v>
      </c>
      <c r="E71" s="270" t="s">
        <v>210</v>
      </c>
      <c r="F71" s="270">
        <v>433.31</v>
      </c>
      <c r="G71" s="252"/>
    </row>
    <row r="72" spans="1:7">
      <c r="A72" s="274"/>
      <c r="B72" s="269" t="s">
        <v>271</v>
      </c>
      <c r="C72" s="270"/>
      <c r="D72" s="273" t="s">
        <v>272</v>
      </c>
      <c r="E72" s="267" t="s">
        <v>208</v>
      </c>
      <c r="F72" s="267" t="s">
        <v>208</v>
      </c>
      <c r="G72" s="252"/>
    </row>
    <row r="73" spans="1:7">
      <c r="A73" s="263"/>
      <c r="B73" s="269" t="s">
        <v>271</v>
      </c>
      <c r="C73" s="270"/>
      <c r="D73" s="273" t="s">
        <v>273</v>
      </c>
      <c r="E73" s="270" t="s">
        <v>210</v>
      </c>
      <c r="F73" s="270">
        <v>433.31</v>
      </c>
      <c r="G73" s="252"/>
    </row>
    <row r="74" spans="1:7">
      <c r="A74" s="268"/>
      <c r="B74" s="269" t="s">
        <v>271</v>
      </c>
      <c r="C74" s="270"/>
      <c r="D74" s="273" t="s">
        <v>273</v>
      </c>
      <c r="E74" s="267" t="s">
        <v>208</v>
      </c>
      <c r="F74" s="267" t="s">
        <v>208</v>
      </c>
      <c r="G74" s="252"/>
    </row>
    <row r="75" spans="1:7">
      <c r="A75" s="268"/>
      <c r="B75" s="264">
        <v>2</v>
      </c>
      <c r="C75" s="265"/>
      <c r="D75" s="266" t="s">
        <v>274</v>
      </c>
      <c r="E75" s="270" t="s">
        <v>210</v>
      </c>
      <c r="F75" s="275">
        <v>288.14</v>
      </c>
      <c r="G75" s="252"/>
    </row>
    <row r="76" spans="1:7">
      <c r="A76" s="274"/>
      <c r="B76" s="269">
        <v>2</v>
      </c>
      <c r="C76" s="270"/>
      <c r="D76" s="266" t="s">
        <v>274</v>
      </c>
      <c r="E76" s="270" t="s">
        <v>228</v>
      </c>
      <c r="F76" s="272">
        <v>18.3</v>
      </c>
      <c r="G76" s="252"/>
    </row>
    <row r="77" spans="1:7">
      <c r="A77" s="274"/>
      <c r="B77" s="269">
        <v>2</v>
      </c>
      <c r="C77" s="270"/>
      <c r="D77" s="266" t="s">
        <v>275</v>
      </c>
      <c r="E77" s="267" t="s">
        <v>208</v>
      </c>
      <c r="F77" s="267" t="s">
        <v>208</v>
      </c>
      <c r="G77" s="252"/>
    </row>
    <row r="78" spans="1:7">
      <c r="A78" s="274"/>
      <c r="B78" s="269">
        <v>1</v>
      </c>
      <c r="C78" s="270">
        <v>144</v>
      </c>
      <c r="D78" s="273" t="s">
        <v>276</v>
      </c>
      <c r="E78" s="270" t="s">
        <v>226</v>
      </c>
      <c r="F78" s="270">
        <v>15.57</v>
      </c>
      <c r="G78" s="252"/>
    </row>
    <row r="79" spans="1:7">
      <c r="A79" s="274"/>
      <c r="B79" s="269">
        <v>1</v>
      </c>
      <c r="C79" s="270">
        <v>144</v>
      </c>
      <c r="D79" s="273" t="s">
        <v>277</v>
      </c>
      <c r="E79" s="270" t="s">
        <v>228</v>
      </c>
      <c r="F79" s="270">
        <v>3.05</v>
      </c>
      <c r="G79" s="252"/>
    </row>
    <row r="80" spans="1:7">
      <c r="A80" s="274"/>
      <c r="B80" s="269">
        <v>1</v>
      </c>
      <c r="C80" s="270">
        <v>143</v>
      </c>
      <c r="D80" s="273" t="s">
        <v>278</v>
      </c>
      <c r="E80" s="270" t="s">
        <v>226</v>
      </c>
      <c r="F80" s="270">
        <v>19.45</v>
      </c>
      <c r="G80" s="252"/>
    </row>
    <row r="81" spans="1:7">
      <c r="A81" s="274"/>
      <c r="B81" s="269">
        <v>1</v>
      </c>
      <c r="C81" s="270">
        <v>142</v>
      </c>
      <c r="D81" s="273" t="s">
        <v>279</v>
      </c>
      <c r="E81" s="270" t="s">
        <v>226</v>
      </c>
      <c r="F81" s="270">
        <v>21.06</v>
      </c>
      <c r="G81" s="252"/>
    </row>
    <row r="82" spans="1:7">
      <c r="A82" s="274"/>
      <c r="B82" s="269">
        <v>1</v>
      </c>
      <c r="C82" s="270">
        <v>141</v>
      </c>
      <c r="D82" s="273" t="s">
        <v>280</v>
      </c>
      <c r="E82" s="270" t="s">
        <v>226</v>
      </c>
      <c r="F82" s="270">
        <v>20.9</v>
      </c>
      <c r="G82" s="252"/>
    </row>
    <row r="83" spans="1:7">
      <c r="A83" s="274"/>
      <c r="B83" s="269">
        <v>1</v>
      </c>
      <c r="C83" s="270">
        <v>140</v>
      </c>
      <c r="D83" s="273" t="s">
        <v>281</v>
      </c>
      <c r="E83" s="270" t="s">
        <v>226</v>
      </c>
      <c r="F83" s="270">
        <v>18.18</v>
      </c>
      <c r="G83" s="252"/>
    </row>
    <row r="84" spans="1:7">
      <c r="A84" s="274"/>
      <c r="B84" s="269">
        <v>1</v>
      </c>
      <c r="C84" s="270">
        <v>139</v>
      </c>
      <c r="D84" s="273" t="s">
        <v>282</v>
      </c>
      <c r="E84" s="270" t="s">
        <v>226</v>
      </c>
      <c r="F84" s="270">
        <v>34.96</v>
      </c>
      <c r="G84" s="252"/>
    </row>
    <row r="85" spans="1:7">
      <c r="A85" s="274"/>
      <c r="B85" s="269">
        <v>1</v>
      </c>
      <c r="C85" s="270"/>
      <c r="D85" s="273" t="s">
        <v>283</v>
      </c>
      <c r="E85" s="270" t="s">
        <v>228</v>
      </c>
      <c r="F85" s="270">
        <v>2.19</v>
      </c>
      <c r="G85" s="252"/>
    </row>
    <row r="86" spans="1:7">
      <c r="A86" s="263"/>
      <c r="B86" s="269">
        <v>1</v>
      </c>
      <c r="C86" s="270">
        <v>138</v>
      </c>
      <c r="D86" s="273" t="s">
        <v>284</v>
      </c>
      <c r="E86" s="270" t="s">
        <v>226</v>
      </c>
      <c r="F86" s="270">
        <v>20.63</v>
      </c>
      <c r="G86" s="252"/>
    </row>
    <row r="87" spans="1:7">
      <c r="A87" s="268"/>
      <c r="B87" s="264">
        <v>1</v>
      </c>
      <c r="C87" s="270"/>
      <c r="D87" s="273" t="s">
        <v>285</v>
      </c>
      <c r="E87" s="270" t="s">
        <v>226</v>
      </c>
      <c r="F87" s="270">
        <v>3.67</v>
      </c>
      <c r="G87" s="252"/>
    </row>
    <row r="88" spans="1:7">
      <c r="A88" s="268"/>
      <c r="B88" s="269">
        <v>1</v>
      </c>
      <c r="C88" s="270">
        <v>137</v>
      </c>
      <c r="D88" s="273" t="s">
        <v>236</v>
      </c>
      <c r="E88" s="270" t="s">
        <v>226</v>
      </c>
      <c r="F88" s="275">
        <v>41.86</v>
      </c>
      <c r="G88" s="252"/>
    </row>
    <row r="89" spans="1:7">
      <c r="A89" s="274"/>
      <c r="B89" s="269">
        <v>1</v>
      </c>
      <c r="C89" s="270">
        <v>137</v>
      </c>
      <c r="D89" s="273" t="s">
        <v>236</v>
      </c>
      <c r="E89" s="270" t="s">
        <v>228</v>
      </c>
      <c r="F89" s="272">
        <v>1.45</v>
      </c>
      <c r="G89" s="252"/>
    </row>
    <row r="90" spans="1:7">
      <c r="A90" s="274"/>
      <c r="B90" s="264">
        <v>1</v>
      </c>
      <c r="C90" s="265">
        <v>136</v>
      </c>
      <c r="D90" s="266" t="s">
        <v>286</v>
      </c>
      <c r="E90" s="270" t="s">
        <v>226</v>
      </c>
      <c r="F90" s="272">
        <v>6.37</v>
      </c>
      <c r="G90" s="252"/>
    </row>
    <row r="91" spans="1:7">
      <c r="A91" s="274"/>
      <c r="B91" s="269">
        <v>1</v>
      </c>
      <c r="C91" s="270">
        <v>135</v>
      </c>
      <c r="D91" s="271" t="s">
        <v>287</v>
      </c>
      <c r="E91" s="270" t="s">
        <v>226</v>
      </c>
      <c r="F91" s="270">
        <v>6.23</v>
      </c>
      <c r="G91" s="252"/>
    </row>
    <row r="92" spans="1:7">
      <c r="A92" s="274"/>
      <c r="B92" s="269">
        <v>1</v>
      </c>
      <c r="C92" s="270">
        <v>134</v>
      </c>
      <c r="D92" s="273" t="s">
        <v>288</v>
      </c>
      <c r="E92" s="270" t="s">
        <v>226</v>
      </c>
      <c r="F92" s="270">
        <v>9.31</v>
      </c>
      <c r="G92" s="252"/>
    </row>
    <row r="93" spans="1:7">
      <c r="A93" s="274"/>
      <c r="B93" s="269">
        <v>1</v>
      </c>
      <c r="C93" s="270">
        <v>133</v>
      </c>
      <c r="D93" s="273" t="s">
        <v>289</v>
      </c>
      <c r="E93" s="270" t="s">
        <v>226</v>
      </c>
      <c r="F93" s="270">
        <v>12.52</v>
      </c>
      <c r="G93" s="252"/>
    </row>
    <row r="94" spans="1:7">
      <c r="A94" s="274"/>
      <c r="B94" s="269">
        <v>1</v>
      </c>
      <c r="C94" s="270">
        <v>132</v>
      </c>
      <c r="D94" s="273" t="s">
        <v>290</v>
      </c>
      <c r="E94" s="270" t="s">
        <v>226</v>
      </c>
      <c r="F94" s="270">
        <v>6.25</v>
      </c>
      <c r="G94" s="252"/>
    </row>
    <row r="95" spans="1:7">
      <c r="A95" s="274"/>
      <c r="B95" s="269">
        <v>1</v>
      </c>
      <c r="C95" s="270">
        <v>131</v>
      </c>
      <c r="D95" s="273" t="s">
        <v>291</v>
      </c>
      <c r="E95" s="270" t="s">
        <v>226</v>
      </c>
      <c r="F95" s="270">
        <v>7.45</v>
      </c>
      <c r="G95" s="252"/>
    </row>
    <row r="96" spans="1:7">
      <c r="A96" s="274"/>
      <c r="B96" s="269">
        <v>1</v>
      </c>
      <c r="C96" s="270">
        <v>130</v>
      </c>
      <c r="D96" s="273" t="s">
        <v>292</v>
      </c>
      <c r="E96" s="270" t="s">
        <v>226</v>
      </c>
      <c r="F96" s="270">
        <v>7.45</v>
      </c>
      <c r="G96" s="252"/>
    </row>
    <row r="97" spans="1:7">
      <c r="A97" s="274"/>
      <c r="B97" s="269">
        <v>1</v>
      </c>
      <c r="C97" s="270">
        <v>129</v>
      </c>
      <c r="D97" s="273" t="s">
        <v>293</v>
      </c>
      <c r="E97" s="270" t="s">
        <v>226</v>
      </c>
      <c r="F97" s="270">
        <v>7.67</v>
      </c>
      <c r="G97" s="252"/>
    </row>
    <row r="98" spans="1:7">
      <c r="A98" s="274"/>
      <c r="B98" s="269">
        <v>1</v>
      </c>
      <c r="C98" s="270">
        <v>116</v>
      </c>
      <c r="D98" s="273" t="s">
        <v>218</v>
      </c>
      <c r="E98" s="270" t="s">
        <v>210</v>
      </c>
      <c r="F98" s="270">
        <v>0.69</v>
      </c>
      <c r="G98" s="252"/>
    </row>
    <row r="99" spans="1:7">
      <c r="A99" s="263"/>
      <c r="B99" s="269">
        <v>1</v>
      </c>
      <c r="C99" s="270">
        <v>117</v>
      </c>
      <c r="D99" s="273" t="s">
        <v>209</v>
      </c>
      <c r="E99" s="270" t="s">
        <v>210</v>
      </c>
      <c r="F99" s="270">
        <v>2.6</v>
      </c>
      <c r="G99" s="252"/>
    </row>
    <row r="100" spans="1:7">
      <c r="A100" s="268"/>
      <c r="B100" s="269">
        <v>1</v>
      </c>
      <c r="C100" s="270">
        <v>118</v>
      </c>
      <c r="D100" s="273" t="s">
        <v>217</v>
      </c>
      <c r="E100" s="270" t="s">
        <v>210</v>
      </c>
      <c r="F100" s="270">
        <v>3</v>
      </c>
      <c r="G100" s="252"/>
    </row>
    <row r="101" spans="1:7">
      <c r="A101" s="268"/>
      <c r="B101" s="264">
        <v>1</v>
      </c>
      <c r="C101" s="270">
        <v>119</v>
      </c>
      <c r="D101" s="273" t="s">
        <v>207</v>
      </c>
      <c r="E101" s="270" t="s">
        <v>210</v>
      </c>
      <c r="F101" s="275">
        <v>0.84</v>
      </c>
      <c r="G101" s="252"/>
    </row>
    <row r="102" spans="1:7">
      <c r="A102" s="274"/>
      <c r="B102" s="269">
        <v>1</v>
      </c>
      <c r="C102" s="270">
        <v>120</v>
      </c>
      <c r="D102" s="273" t="s">
        <v>294</v>
      </c>
      <c r="E102" s="270" t="s">
        <v>210</v>
      </c>
      <c r="F102" s="272">
        <v>1.21</v>
      </c>
      <c r="G102" s="252"/>
    </row>
    <row r="103" spans="1:7">
      <c r="A103" s="274"/>
      <c r="B103" s="264">
        <v>1</v>
      </c>
      <c r="C103" s="265" t="s">
        <v>295</v>
      </c>
      <c r="D103" s="266" t="s">
        <v>296</v>
      </c>
      <c r="E103" s="270" t="s">
        <v>210</v>
      </c>
      <c r="F103" s="272">
        <v>3.67</v>
      </c>
      <c r="G103" s="252"/>
    </row>
    <row r="104" spans="1:7">
      <c r="A104" s="274"/>
      <c r="B104" s="269">
        <v>1</v>
      </c>
      <c r="C104" s="270">
        <v>122</v>
      </c>
      <c r="D104" s="273" t="s">
        <v>297</v>
      </c>
      <c r="E104" s="270" t="s">
        <v>210</v>
      </c>
      <c r="F104" s="270">
        <v>2.12</v>
      </c>
      <c r="G104" s="252"/>
    </row>
    <row r="105" spans="1:7">
      <c r="A105" s="274"/>
      <c r="B105" s="269">
        <v>1</v>
      </c>
      <c r="C105" s="270">
        <v>123</v>
      </c>
      <c r="D105" s="273" t="s">
        <v>298</v>
      </c>
      <c r="E105" s="270" t="s">
        <v>210</v>
      </c>
      <c r="F105" s="270">
        <v>2.1800000000000002</v>
      </c>
      <c r="G105" s="252"/>
    </row>
    <row r="106" spans="1:7">
      <c r="A106" s="274"/>
      <c r="B106" s="269">
        <v>1</v>
      </c>
      <c r="C106" s="270">
        <v>124</v>
      </c>
      <c r="D106" s="273" t="s">
        <v>299</v>
      </c>
      <c r="E106" s="270" t="s">
        <v>210</v>
      </c>
      <c r="F106" s="270">
        <v>1.1299999999999999</v>
      </c>
      <c r="G106" s="252"/>
    </row>
    <row r="107" spans="1:7">
      <c r="A107" s="274"/>
      <c r="B107" s="269">
        <v>1</v>
      </c>
      <c r="C107" s="270">
        <v>112</v>
      </c>
      <c r="D107" s="273" t="s">
        <v>300</v>
      </c>
      <c r="E107" s="270" t="s">
        <v>226</v>
      </c>
      <c r="F107" s="270">
        <v>0.93</v>
      </c>
      <c r="G107" s="252"/>
    </row>
    <row r="108" spans="1:7">
      <c r="A108" s="274"/>
      <c r="B108" s="269">
        <v>1</v>
      </c>
      <c r="C108" s="270">
        <v>111</v>
      </c>
      <c r="D108" s="273" t="s">
        <v>301</v>
      </c>
      <c r="E108" s="270" t="s">
        <v>226</v>
      </c>
      <c r="F108" s="270">
        <v>23.64</v>
      </c>
      <c r="G108" s="252"/>
    </row>
    <row r="109" spans="1:7">
      <c r="A109" s="274"/>
      <c r="B109" s="269">
        <v>1</v>
      </c>
      <c r="C109" s="270">
        <v>109</v>
      </c>
      <c r="D109" s="273" t="s">
        <v>302</v>
      </c>
      <c r="E109" s="270" t="s">
        <v>226</v>
      </c>
      <c r="F109" s="270">
        <v>8.48</v>
      </c>
      <c r="G109" s="252"/>
    </row>
    <row r="110" spans="1:7">
      <c r="A110" s="274"/>
      <c r="B110" s="269">
        <v>1</v>
      </c>
      <c r="C110" s="270">
        <v>108</v>
      </c>
      <c r="D110" s="273" t="s">
        <v>302</v>
      </c>
      <c r="E110" s="270" t="s">
        <v>226</v>
      </c>
      <c r="F110" s="270">
        <v>8.6300000000000008</v>
      </c>
      <c r="G110" s="252"/>
    </row>
    <row r="111" spans="1:7">
      <c r="A111" s="274"/>
      <c r="B111" s="269">
        <v>1</v>
      </c>
      <c r="C111" s="270">
        <v>107</v>
      </c>
      <c r="D111" s="273" t="s">
        <v>303</v>
      </c>
      <c r="E111" s="270" t="s">
        <v>226</v>
      </c>
      <c r="F111" s="270">
        <v>23.05</v>
      </c>
      <c r="G111" s="252"/>
    </row>
    <row r="112" spans="1:7">
      <c r="A112" s="263"/>
      <c r="B112" s="269">
        <v>1</v>
      </c>
      <c r="C112" s="270"/>
      <c r="D112" s="273" t="s">
        <v>304</v>
      </c>
      <c r="E112" s="270" t="s">
        <v>226</v>
      </c>
      <c r="F112" s="270">
        <v>4.1399999999999997</v>
      </c>
      <c r="G112" s="252"/>
    </row>
    <row r="113" spans="1:7">
      <c r="A113" s="268"/>
      <c r="B113" s="269">
        <v>1</v>
      </c>
      <c r="C113" s="270">
        <v>106</v>
      </c>
      <c r="D113" s="273" t="s">
        <v>305</v>
      </c>
      <c r="E113" s="270" t="s">
        <v>226</v>
      </c>
      <c r="F113" s="270">
        <v>20.71</v>
      </c>
      <c r="G113" s="252"/>
    </row>
    <row r="114" spans="1:7">
      <c r="A114" s="268"/>
      <c r="B114" s="264">
        <v>1</v>
      </c>
      <c r="C114" s="270">
        <v>105</v>
      </c>
      <c r="D114" s="273" t="s">
        <v>306</v>
      </c>
      <c r="E114" s="270" t="s">
        <v>226</v>
      </c>
      <c r="F114" s="275">
        <v>20.61</v>
      </c>
      <c r="G114" s="252"/>
    </row>
    <row r="115" spans="1:7">
      <c r="A115" s="274"/>
      <c r="B115" s="269">
        <v>1</v>
      </c>
      <c r="C115" s="270">
        <v>104</v>
      </c>
      <c r="D115" s="273" t="s">
        <v>261</v>
      </c>
      <c r="E115" s="270" t="s">
        <v>226</v>
      </c>
      <c r="F115" s="272">
        <v>21.6</v>
      </c>
      <c r="G115" s="252"/>
    </row>
    <row r="116" spans="1:7">
      <c r="A116" s="274"/>
      <c r="B116" s="264">
        <v>1</v>
      </c>
      <c r="C116" s="270"/>
      <c r="D116" s="273" t="s">
        <v>307</v>
      </c>
      <c r="E116" s="270" t="s">
        <v>210</v>
      </c>
      <c r="F116" s="272">
        <v>400.55</v>
      </c>
      <c r="G116" s="252"/>
    </row>
    <row r="117" spans="1:7">
      <c r="A117" s="274"/>
      <c r="B117" s="269">
        <v>1</v>
      </c>
      <c r="C117" s="265"/>
      <c r="D117" s="273" t="s">
        <v>307</v>
      </c>
      <c r="E117" s="270" t="s">
        <v>228</v>
      </c>
      <c r="F117" s="270">
        <v>59.82</v>
      </c>
      <c r="G117" s="252"/>
    </row>
    <row r="118" spans="1:7">
      <c r="A118" s="274"/>
      <c r="B118" s="269">
        <v>1</v>
      </c>
      <c r="C118" s="270"/>
      <c r="D118" s="273" t="s">
        <v>308</v>
      </c>
      <c r="E118" s="267" t="s">
        <v>208</v>
      </c>
      <c r="F118" s="267" t="s">
        <v>208</v>
      </c>
      <c r="G118" s="252"/>
    </row>
    <row r="119" spans="1:7">
      <c r="A119" s="274"/>
      <c r="B119" s="269" t="s">
        <v>196</v>
      </c>
      <c r="C119" s="270">
        <v>44</v>
      </c>
      <c r="D119" s="273" t="s">
        <v>309</v>
      </c>
      <c r="E119" s="270" t="s">
        <v>226</v>
      </c>
      <c r="F119" s="270">
        <v>25.35</v>
      </c>
      <c r="G119" s="252"/>
    </row>
    <row r="120" spans="1:7">
      <c r="A120" s="274"/>
      <c r="B120" s="269" t="s">
        <v>196</v>
      </c>
      <c r="C120" s="270">
        <v>44</v>
      </c>
      <c r="D120" s="273" t="s">
        <v>309</v>
      </c>
      <c r="E120" s="270" t="s">
        <v>228</v>
      </c>
      <c r="F120" s="270">
        <v>3.34</v>
      </c>
      <c r="G120" s="252"/>
    </row>
    <row r="121" spans="1:7">
      <c r="A121" s="274"/>
      <c r="B121" s="269" t="s">
        <v>196</v>
      </c>
      <c r="C121" s="270">
        <v>43</v>
      </c>
      <c r="D121" s="273" t="s">
        <v>310</v>
      </c>
      <c r="E121" s="270" t="s">
        <v>226</v>
      </c>
      <c r="F121" s="270">
        <v>4.55</v>
      </c>
      <c r="G121" s="252"/>
    </row>
    <row r="122" spans="1:7">
      <c r="A122" s="274"/>
      <c r="B122" s="269" t="s">
        <v>196</v>
      </c>
      <c r="C122" s="270">
        <v>42</v>
      </c>
      <c r="D122" s="273" t="s">
        <v>311</v>
      </c>
      <c r="E122" s="270" t="s">
        <v>226</v>
      </c>
      <c r="F122" s="270">
        <v>4.55</v>
      </c>
      <c r="G122" s="252"/>
    </row>
    <row r="123" spans="1:7">
      <c r="A123" s="274"/>
      <c r="B123" s="269" t="s">
        <v>196</v>
      </c>
      <c r="C123" s="270">
        <v>41</v>
      </c>
      <c r="D123" s="273" t="s">
        <v>312</v>
      </c>
      <c r="E123" s="270" t="s">
        <v>226</v>
      </c>
      <c r="F123" s="270">
        <v>23.76</v>
      </c>
      <c r="G123" s="252"/>
    </row>
    <row r="124" spans="1:7">
      <c r="A124" s="274"/>
      <c r="B124" s="269" t="s">
        <v>196</v>
      </c>
      <c r="C124" s="270">
        <v>40</v>
      </c>
      <c r="D124" s="273" t="s">
        <v>313</v>
      </c>
      <c r="E124" s="270" t="s">
        <v>226</v>
      </c>
      <c r="F124" s="270">
        <v>11.08</v>
      </c>
      <c r="G124" s="252"/>
    </row>
    <row r="125" spans="1:7">
      <c r="A125" s="274"/>
      <c r="B125" s="269" t="s">
        <v>196</v>
      </c>
      <c r="C125" s="270">
        <v>39</v>
      </c>
      <c r="D125" s="273" t="s">
        <v>314</v>
      </c>
      <c r="E125" s="270" t="s">
        <v>226</v>
      </c>
      <c r="F125" s="270">
        <v>35.270000000000003</v>
      </c>
      <c r="G125" s="252"/>
    </row>
    <row r="126" spans="1:7">
      <c r="A126" s="274"/>
      <c r="B126" s="269" t="s">
        <v>196</v>
      </c>
      <c r="C126" s="270">
        <v>38</v>
      </c>
      <c r="D126" s="273" t="s">
        <v>315</v>
      </c>
      <c r="E126" s="270" t="s">
        <v>226</v>
      </c>
      <c r="F126" s="270">
        <v>17.27</v>
      </c>
      <c r="G126" s="252"/>
    </row>
    <row r="127" spans="1:7">
      <c r="A127" s="274"/>
      <c r="B127" s="269" t="s">
        <v>196</v>
      </c>
      <c r="C127" s="270">
        <v>37</v>
      </c>
      <c r="D127" s="273" t="s">
        <v>316</v>
      </c>
      <c r="E127" s="270" t="s">
        <v>226</v>
      </c>
      <c r="F127" s="270">
        <v>13.83</v>
      </c>
      <c r="G127" s="252"/>
    </row>
    <row r="128" spans="1:7">
      <c r="A128" s="274"/>
      <c r="B128" s="269" t="s">
        <v>196</v>
      </c>
      <c r="C128" s="270">
        <v>36</v>
      </c>
      <c r="D128" s="273" t="s">
        <v>317</v>
      </c>
      <c r="E128" s="270" t="s">
        <v>226</v>
      </c>
      <c r="F128" s="270">
        <v>21.34</v>
      </c>
      <c r="G128" s="252"/>
    </row>
    <row r="129" spans="1:7">
      <c r="A129" s="274"/>
      <c r="B129" s="269" t="s">
        <v>196</v>
      </c>
      <c r="C129" s="270">
        <v>35</v>
      </c>
      <c r="D129" s="273" t="s">
        <v>318</v>
      </c>
      <c r="E129" s="270" t="s">
        <v>226</v>
      </c>
      <c r="F129" s="270">
        <v>11.79</v>
      </c>
      <c r="G129" s="252"/>
    </row>
    <row r="130" spans="1:7">
      <c r="A130" s="274"/>
      <c r="B130" s="269" t="s">
        <v>196</v>
      </c>
      <c r="C130" s="270">
        <v>34</v>
      </c>
      <c r="D130" s="273" t="s">
        <v>319</v>
      </c>
      <c r="E130" s="270" t="s">
        <v>226</v>
      </c>
      <c r="F130" s="270">
        <v>19.05</v>
      </c>
      <c r="G130" s="252"/>
    </row>
    <row r="131" spans="1:7">
      <c r="A131" s="274"/>
      <c r="B131" s="269" t="s">
        <v>196</v>
      </c>
      <c r="C131" s="270">
        <v>33</v>
      </c>
      <c r="D131" s="273" t="s">
        <v>320</v>
      </c>
      <c r="E131" s="270" t="s">
        <v>226</v>
      </c>
      <c r="F131" s="270">
        <v>18.21</v>
      </c>
      <c r="G131" s="252"/>
    </row>
    <row r="132" spans="1:7">
      <c r="A132" s="274"/>
      <c r="B132" s="269" t="s">
        <v>196</v>
      </c>
      <c r="C132" s="270">
        <v>32</v>
      </c>
      <c r="D132" s="273" t="s">
        <v>321</v>
      </c>
      <c r="E132" s="270" t="s">
        <v>226</v>
      </c>
      <c r="F132" s="270">
        <v>11.91</v>
      </c>
      <c r="G132" s="252"/>
    </row>
    <row r="133" spans="1:7">
      <c r="A133" s="274"/>
      <c r="B133" s="269" t="s">
        <v>196</v>
      </c>
      <c r="C133" s="270">
        <v>31</v>
      </c>
      <c r="D133" s="273" t="s">
        <v>322</v>
      </c>
      <c r="E133" s="270" t="s">
        <v>226</v>
      </c>
      <c r="F133" s="270">
        <v>20.260000000000002</v>
      </c>
      <c r="G133" s="252"/>
    </row>
    <row r="134" spans="1:7">
      <c r="A134" s="274"/>
      <c r="B134" s="269" t="s">
        <v>196</v>
      </c>
      <c r="C134" s="270">
        <v>30</v>
      </c>
      <c r="D134" s="273" t="s">
        <v>323</v>
      </c>
      <c r="E134" s="270" t="s">
        <v>226</v>
      </c>
      <c r="F134" s="270">
        <v>7.53</v>
      </c>
      <c r="G134" s="252"/>
    </row>
    <row r="135" spans="1:7">
      <c r="A135" s="274"/>
      <c r="B135" s="269" t="s">
        <v>196</v>
      </c>
      <c r="C135" s="270">
        <v>11</v>
      </c>
      <c r="D135" s="273" t="s">
        <v>324</v>
      </c>
      <c r="E135" s="270" t="s">
        <v>228</v>
      </c>
      <c r="F135" s="270">
        <v>3.97</v>
      </c>
      <c r="G135" s="252"/>
    </row>
    <row r="136" spans="1:7">
      <c r="A136" s="274"/>
      <c r="B136" s="269" t="s">
        <v>196</v>
      </c>
      <c r="C136" s="270">
        <v>9</v>
      </c>
      <c r="D136" s="273" t="s">
        <v>325</v>
      </c>
      <c r="E136" s="270" t="s">
        <v>226</v>
      </c>
      <c r="F136" s="270">
        <v>18.760000000000002</v>
      </c>
      <c r="G136" s="252"/>
    </row>
    <row r="137" spans="1:7">
      <c r="A137" s="274"/>
      <c r="B137" s="269" t="s">
        <v>196</v>
      </c>
      <c r="C137" s="270">
        <v>8</v>
      </c>
      <c r="D137" s="273" t="s">
        <v>326</v>
      </c>
      <c r="E137" s="270" t="s">
        <v>226</v>
      </c>
      <c r="F137" s="270">
        <v>19.899999999999999</v>
      </c>
      <c r="G137" s="252"/>
    </row>
    <row r="138" spans="1:7">
      <c r="A138" s="274"/>
      <c r="B138" s="269" t="s">
        <v>196</v>
      </c>
      <c r="C138" s="270">
        <v>7</v>
      </c>
      <c r="D138" s="273" t="s">
        <v>327</v>
      </c>
      <c r="E138" s="270" t="s">
        <v>226</v>
      </c>
      <c r="F138" s="270">
        <v>20.39</v>
      </c>
      <c r="G138" s="252"/>
    </row>
    <row r="139" spans="1:7">
      <c r="A139" s="274"/>
      <c r="B139" s="269" t="s">
        <v>196</v>
      </c>
      <c r="C139" s="270">
        <v>6</v>
      </c>
      <c r="D139" s="273" t="s">
        <v>328</v>
      </c>
      <c r="E139" s="270" t="s">
        <v>226</v>
      </c>
      <c r="F139" s="270">
        <v>18.649999999999999</v>
      </c>
      <c r="G139" s="252"/>
    </row>
    <row r="140" spans="1:7">
      <c r="A140" s="274"/>
      <c r="B140" s="269" t="s">
        <v>196</v>
      </c>
      <c r="C140" s="270">
        <v>5</v>
      </c>
      <c r="D140" s="273" t="s">
        <v>329</v>
      </c>
      <c r="E140" s="270" t="s">
        <v>226</v>
      </c>
      <c r="F140" s="270">
        <v>19.64</v>
      </c>
      <c r="G140" s="252"/>
    </row>
    <row r="141" spans="1:7">
      <c r="A141" s="274"/>
      <c r="B141" s="269" t="s">
        <v>196</v>
      </c>
      <c r="C141" s="270">
        <v>12</v>
      </c>
      <c r="D141" s="273" t="s">
        <v>330</v>
      </c>
      <c r="E141" s="270" t="s">
        <v>226</v>
      </c>
      <c r="F141" s="270">
        <v>47.79</v>
      </c>
      <c r="G141" s="252"/>
    </row>
    <row r="142" spans="1:7">
      <c r="A142" s="274"/>
      <c r="B142" s="269" t="s">
        <v>196</v>
      </c>
      <c r="C142" s="270">
        <v>21</v>
      </c>
      <c r="D142" s="273" t="s">
        <v>218</v>
      </c>
      <c r="E142" s="267" t="s">
        <v>208</v>
      </c>
      <c r="F142" s="267" t="s">
        <v>208</v>
      </c>
      <c r="G142" s="252"/>
    </row>
    <row r="143" spans="1:7">
      <c r="A143" s="274"/>
      <c r="B143" s="269" t="s">
        <v>196</v>
      </c>
      <c r="C143" s="270">
        <v>22</v>
      </c>
      <c r="D143" s="273" t="s">
        <v>209</v>
      </c>
      <c r="E143" s="267" t="s">
        <v>208</v>
      </c>
      <c r="F143" s="267" t="s">
        <v>208</v>
      </c>
      <c r="G143" s="252"/>
    </row>
    <row r="144" spans="1:7">
      <c r="A144" s="274"/>
      <c r="B144" s="269" t="s">
        <v>196</v>
      </c>
      <c r="C144" s="270">
        <v>23</v>
      </c>
      <c r="D144" s="273" t="s">
        <v>217</v>
      </c>
      <c r="E144" s="267" t="s">
        <v>208</v>
      </c>
      <c r="F144" s="267" t="s">
        <v>208</v>
      </c>
      <c r="G144" s="252"/>
    </row>
    <row r="145" spans="1:7">
      <c r="A145" s="274"/>
      <c r="B145" s="269" t="s">
        <v>196</v>
      </c>
      <c r="C145" s="270">
        <v>24</v>
      </c>
      <c r="D145" s="273" t="s">
        <v>297</v>
      </c>
      <c r="E145" s="267" t="s">
        <v>208</v>
      </c>
      <c r="F145" s="267" t="s">
        <v>208</v>
      </c>
      <c r="G145" s="252"/>
    </row>
    <row r="146" spans="1:7">
      <c r="A146" s="274"/>
      <c r="B146" s="269" t="s">
        <v>196</v>
      </c>
      <c r="C146" s="270">
        <v>25</v>
      </c>
      <c r="D146" s="273" t="s">
        <v>298</v>
      </c>
      <c r="E146" s="267" t="s">
        <v>208</v>
      </c>
      <c r="F146" s="267" t="s">
        <v>208</v>
      </c>
      <c r="G146" s="252"/>
    </row>
    <row r="147" spans="1:7">
      <c r="A147" s="274"/>
      <c r="B147" s="269" t="s">
        <v>196</v>
      </c>
      <c r="C147" s="270">
        <v>26</v>
      </c>
      <c r="D147" s="273" t="s">
        <v>216</v>
      </c>
      <c r="E147" s="267" t="s">
        <v>208</v>
      </c>
      <c r="F147" s="267" t="s">
        <v>208</v>
      </c>
      <c r="G147" s="252"/>
    </row>
    <row r="148" spans="1:7">
      <c r="A148" s="274"/>
      <c r="B148" s="269" t="s">
        <v>196</v>
      </c>
      <c r="C148" s="270"/>
      <c r="D148" s="273" t="s">
        <v>331</v>
      </c>
      <c r="E148" s="270" t="s">
        <v>226</v>
      </c>
      <c r="F148" s="270">
        <v>630.5</v>
      </c>
      <c r="G148" s="252"/>
    </row>
    <row r="149" spans="1:7">
      <c r="A149" s="274"/>
      <c r="B149" s="269" t="s">
        <v>196</v>
      </c>
      <c r="C149" s="270"/>
      <c r="D149" s="273" t="s">
        <v>331</v>
      </c>
      <c r="E149" s="270" t="s">
        <v>228</v>
      </c>
      <c r="F149" s="270">
        <v>28.03</v>
      </c>
      <c r="G149" s="252"/>
    </row>
    <row r="150" spans="1:7">
      <c r="A150" s="274"/>
      <c r="B150" s="269" t="s">
        <v>196</v>
      </c>
      <c r="C150" s="270"/>
      <c r="D150" s="273" t="s">
        <v>332</v>
      </c>
      <c r="E150" s="267" t="s">
        <v>208</v>
      </c>
      <c r="F150" s="267" t="s">
        <v>208</v>
      </c>
      <c r="G150" s="252"/>
    </row>
    <row r="151" spans="1:7">
      <c r="A151" s="274"/>
      <c r="B151" s="269" t="s">
        <v>196</v>
      </c>
      <c r="C151" s="270"/>
      <c r="D151" s="273" t="s">
        <v>333</v>
      </c>
      <c r="E151" s="267" t="s">
        <v>208</v>
      </c>
      <c r="F151" s="267" t="s">
        <v>208</v>
      </c>
      <c r="G151" s="252"/>
    </row>
    <row r="152" spans="1:7">
      <c r="A152" s="274"/>
      <c r="B152" s="269" t="s">
        <v>196</v>
      </c>
      <c r="C152" s="270"/>
      <c r="D152" s="273" t="s">
        <v>334</v>
      </c>
      <c r="E152" s="270" t="s">
        <v>226</v>
      </c>
      <c r="F152" s="270">
        <v>20.94</v>
      </c>
      <c r="G152" s="252"/>
    </row>
    <row r="153" spans="1:7">
      <c r="A153" s="274"/>
      <c r="B153" s="269" t="s">
        <v>196</v>
      </c>
      <c r="C153" s="270"/>
      <c r="D153" s="273" t="s">
        <v>334</v>
      </c>
      <c r="E153" s="270" t="s">
        <v>210</v>
      </c>
      <c r="F153" s="270">
        <v>282.32</v>
      </c>
      <c r="G153" s="252"/>
    </row>
    <row r="154" spans="1:7">
      <c r="A154" s="274"/>
      <c r="B154" s="269" t="s">
        <v>196</v>
      </c>
      <c r="C154" s="270"/>
      <c r="D154" s="273" t="s">
        <v>335</v>
      </c>
      <c r="E154" s="267" t="s">
        <v>208</v>
      </c>
      <c r="F154" s="267" t="s">
        <v>208</v>
      </c>
      <c r="G154" s="252"/>
    </row>
    <row r="155" spans="1:7">
      <c r="A155" s="274"/>
      <c r="B155" s="269" t="s">
        <v>196</v>
      </c>
      <c r="C155" s="270"/>
      <c r="D155" s="273" t="s">
        <v>336</v>
      </c>
      <c r="E155" s="267" t="s">
        <v>208</v>
      </c>
      <c r="F155" s="267" t="s">
        <v>208</v>
      </c>
      <c r="G155" s="252"/>
    </row>
    <row r="156" spans="1:7">
      <c r="A156" s="274"/>
      <c r="B156" s="269" t="s">
        <v>196</v>
      </c>
      <c r="C156" s="270"/>
      <c r="D156" s="273" t="s">
        <v>337</v>
      </c>
      <c r="E156" s="267" t="s">
        <v>208</v>
      </c>
      <c r="F156" s="267" t="s">
        <v>208</v>
      </c>
      <c r="G156" s="252"/>
    </row>
    <row r="157" spans="1:7">
      <c r="A157" s="274"/>
      <c r="B157" s="269" t="s">
        <v>196</v>
      </c>
      <c r="C157" s="270"/>
      <c r="D157" s="273" t="s">
        <v>338</v>
      </c>
      <c r="E157" s="267" t="s">
        <v>208</v>
      </c>
      <c r="F157" s="267" t="s">
        <v>208</v>
      </c>
      <c r="G157" s="252"/>
    </row>
    <row r="158" spans="1:7">
      <c r="A158" s="274"/>
      <c r="B158" s="269" t="s">
        <v>196</v>
      </c>
      <c r="C158" s="270"/>
      <c r="D158" s="273" t="s">
        <v>339</v>
      </c>
      <c r="E158" s="270" t="s">
        <v>226</v>
      </c>
      <c r="F158" s="270">
        <v>12.3</v>
      </c>
      <c r="G158" s="252"/>
    </row>
    <row r="159" spans="1:7">
      <c r="A159" s="274"/>
      <c r="B159" s="269" t="s">
        <v>196</v>
      </c>
      <c r="C159" s="270"/>
      <c r="D159" s="273" t="s">
        <v>339</v>
      </c>
      <c r="E159" s="270" t="s">
        <v>228</v>
      </c>
      <c r="F159" s="270">
        <v>2.5</v>
      </c>
      <c r="G159" s="252"/>
    </row>
    <row r="160" spans="1:7">
      <c r="A160" s="274"/>
      <c r="B160" s="269" t="s">
        <v>196</v>
      </c>
      <c r="C160" s="270"/>
      <c r="D160" s="273" t="s">
        <v>340</v>
      </c>
      <c r="E160" s="267" t="s">
        <v>208</v>
      </c>
      <c r="F160" s="267" t="s">
        <v>208</v>
      </c>
      <c r="G160" s="252"/>
    </row>
    <row r="161" spans="1:7">
      <c r="A161" s="274"/>
      <c r="B161" s="269" t="s">
        <v>196</v>
      </c>
      <c r="C161" s="270"/>
      <c r="D161" s="273" t="s">
        <v>341</v>
      </c>
      <c r="E161" s="270" t="s">
        <v>226</v>
      </c>
      <c r="F161" s="270">
        <v>9.6999999999999993</v>
      </c>
      <c r="G161" s="252"/>
    </row>
    <row r="162" spans="1:7">
      <c r="A162" s="274"/>
      <c r="B162" s="269" t="s">
        <v>196</v>
      </c>
      <c r="C162" s="270"/>
      <c r="D162" s="273" t="s">
        <v>342</v>
      </c>
      <c r="E162" s="270" t="s">
        <v>226</v>
      </c>
      <c r="F162" s="270">
        <v>8.8000000000000007</v>
      </c>
      <c r="G162" s="252"/>
    </row>
    <row r="163" spans="1:7">
      <c r="A163" s="274"/>
      <c r="B163" s="269" t="s">
        <v>196</v>
      </c>
      <c r="C163" s="270"/>
      <c r="D163" s="273" t="s">
        <v>343</v>
      </c>
      <c r="E163" s="270" t="s">
        <v>226</v>
      </c>
      <c r="F163" s="270">
        <v>13.5</v>
      </c>
      <c r="G163" s="252"/>
    </row>
    <row r="164" spans="1:7">
      <c r="A164" s="274"/>
      <c r="B164" s="269" t="s">
        <v>344</v>
      </c>
      <c r="C164" s="270"/>
      <c r="D164" s="273" t="s">
        <v>345</v>
      </c>
      <c r="E164" s="270" t="s">
        <v>210</v>
      </c>
      <c r="F164" s="270">
        <v>100.7</v>
      </c>
      <c r="G164" s="252"/>
    </row>
    <row r="165" spans="1:7">
      <c r="A165" s="274"/>
      <c r="B165" s="269" t="s">
        <v>344</v>
      </c>
      <c r="C165" s="270"/>
      <c r="D165" s="273" t="s">
        <v>345</v>
      </c>
      <c r="E165" s="270" t="s">
        <v>228</v>
      </c>
      <c r="F165" s="270">
        <v>2.13</v>
      </c>
      <c r="G165" s="252"/>
    </row>
    <row r="166" spans="1:7">
      <c r="A166" s="274"/>
      <c r="B166" s="269" t="s">
        <v>344</v>
      </c>
      <c r="C166" s="270" t="s">
        <v>346</v>
      </c>
      <c r="D166" s="273" t="s">
        <v>347</v>
      </c>
      <c r="E166" s="267" t="s">
        <v>208</v>
      </c>
      <c r="F166" s="267" t="s">
        <v>208</v>
      </c>
      <c r="G166" s="252"/>
    </row>
    <row r="167" spans="1:7">
      <c r="A167" s="274"/>
      <c r="B167" s="269" t="s">
        <v>344</v>
      </c>
      <c r="C167" s="270" t="s">
        <v>348</v>
      </c>
      <c r="D167" s="273" t="s">
        <v>349</v>
      </c>
      <c r="E167" s="267" t="s">
        <v>208</v>
      </c>
      <c r="F167" s="267" t="s">
        <v>208</v>
      </c>
      <c r="G167" s="252"/>
    </row>
    <row r="168" spans="1:7">
      <c r="A168" s="274"/>
      <c r="B168" s="269" t="s">
        <v>344</v>
      </c>
      <c r="C168" s="270" t="s">
        <v>350</v>
      </c>
      <c r="D168" s="273" t="s">
        <v>349</v>
      </c>
      <c r="E168" s="267" t="s">
        <v>208</v>
      </c>
      <c r="F168" s="267" t="s">
        <v>208</v>
      </c>
      <c r="G168" s="252"/>
    </row>
    <row r="169" spans="1:7">
      <c r="A169" s="274"/>
      <c r="B169" s="269" t="s">
        <v>344</v>
      </c>
      <c r="C169" s="270"/>
      <c r="D169" s="273" t="s">
        <v>351</v>
      </c>
      <c r="E169" s="267" t="s">
        <v>208</v>
      </c>
      <c r="F169" s="267" t="s">
        <v>208</v>
      </c>
      <c r="G169" s="252"/>
    </row>
    <row r="170" spans="1:7">
      <c r="A170" s="274"/>
      <c r="B170" s="269" t="s">
        <v>344</v>
      </c>
      <c r="C170" s="270"/>
      <c r="D170" s="273" t="s">
        <v>352</v>
      </c>
      <c r="E170" s="267" t="s">
        <v>208</v>
      </c>
      <c r="F170" s="267" t="s">
        <v>208</v>
      </c>
      <c r="G170" s="252"/>
    </row>
    <row r="171" spans="1:7">
      <c r="A171" s="274"/>
      <c r="B171" s="269" t="s">
        <v>344</v>
      </c>
      <c r="C171" s="270"/>
      <c r="D171" s="273" t="s">
        <v>353</v>
      </c>
      <c r="E171" s="267" t="s">
        <v>208</v>
      </c>
      <c r="F171" s="267" t="s">
        <v>208</v>
      </c>
      <c r="G171" s="252"/>
    </row>
    <row r="172" spans="1:7">
      <c r="A172" s="274"/>
      <c r="B172" s="269" t="s">
        <v>344</v>
      </c>
      <c r="C172" s="270" t="s">
        <v>354</v>
      </c>
      <c r="D172" s="273" t="s">
        <v>349</v>
      </c>
      <c r="E172" s="267" t="s">
        <v>208</v>
      </c>
      <c r="F172" s="267" t="s">
        <v>208</v>
      </c>
      <c r="G172" s="252"/>
    </row>
    <row r="173" spans="1:7">
      <c r="A173" s="274"/>
      <c r="B173" s="269" t="s">
        <v>344</v>
      </c>
      <c r="C173" s="270" t="s">
        <v>355</v>
      </c>
      <c r="D173" s="273" t="s">
        <v>356</v>
      </c>
      <c r="E173" s="267" t="s">
        <v>208</v>
      </c>
      <c r="F173" s="267" t="s">
        <v>208</v>
      </c>
      <c r="G173" s="252"/>
    </row>
    <row r="174" spans="1:7">
      <c r="A174" s="274"/>
      <c r="B174" s="269" t="s">
        <v>344</v>
      </c>
      <c r="C174" s="270" t="s">
        <v>357</v>
      </c>
      <c r="D174" s="273" t="s">
        <v>207</v>
      </c>
      <c r="E174" s="267" t="s">
        <v>208</v>
      </c>
      <c r="F174" s="267" t="s">
        <v>208</v>
      </c>
      <c r="G174" s="252"/>
    </row>
    <row r="175" spans="1:7">
      <c r="A175" s="274"/>
      <c r="B175" s="269" t="s">
        <v>344</v>
      </c>
      <c r="C175" s="270" t="s">
        <v>358</v>
      </c>
      <c r="D175" s="273" t="s">
        <v>349</v>
      </c>
      <c r="E175" s="267" t="s">
        <v>208</v>
      </c>
      <c r="F175" s="267" t="s">
        <v>208</v>
      </c>
      <c r="G175" s="252"/>
    </row>
    <row r="176" spans="1:7">
      <c r="A176" s="274"/>
      <c r="B176" s="269" t="s">
        <v>344</v>
      </c>
      <c r="C176" s="270" t="s">
        <v>359</v>
      </c>
      <c r="D176" s="273" t="s">
        <v>360</v>
      </c>
      <c r="E176" s="267" t="s">
        <v>208</v>
      </c>
      <c r="F176" s="267" t="s">
        <v>208</v>
      </c>
      <c r="G176" s="252"/>
    </row>
    <row r="177" spans="1:7">
      <c r="A177" s="274"/>
      <c r="B177" s="269" t="s">
        <v>344</v>
      </c>
      <c r="C177" s="270" t="s">
        <v>361</v>
      </c>
      <c r="D177" s="273" t="s">
        <v>362</v>
      </c>
      <c r="E177" s="267" t="s">
        <v>208</v>
      </c>
      <c r="F177" s="267" t="s">
        <v>208</v>
      </c>
      <c r="G177" s="252"/>
    </row>
    <row r="178" spans="1:7">
      <c r="A178" s="274"/>
      <c r="B178" s="269" t="s">
        <v>344</v>
      </c>
      <c r="C178" s="270" t="s">
        <v>361</v>
      </c>
      <c r="D178" s="273" t="s">
        <v>363</v>
      </c>
      <c r="E178" s="267" t="s">
        <v>208</v>
      </c>
      <c r="F178" s="267" t="s">
        <v>208</v>
      </c>
      <c r="G178" s="252"/>
    </row>
    <row r="179" spans="1:7">
      <c r="A179" s="274"/>
      <c r="B179" s="269" t="s">
        <v>344</v>
      </c>
      <c r="C179" s="270" t="s">
        <v>361</v>
      </c>
      <c r="D179" s="273" t="s">
        <v>364</v>
      </c>
      <c r="E179" s="267" t="s">
        <v>208</v>
      </c>
      <c r="F179" s="267" t="s">
        <v>208</v>
      </c>
      <c r="G179" s="252"/>
    </row>
    <row r="180" spans="1:7">
      <c r="A180" s="274"/>
      <c r="B180" s="269" t="s">
        <v>344</v>
      </c>
      <c r="C180" s="270" t="s">
        <v>361</v>
      </c>
      <c r="D180" s="273" t="s">
        <v>365</v>
      </c>
      <c r="E180" s="267" t="s">
        <v>208</v>
      </c>
      <c r="F180" s="267" t="s">
        <v>208</v>
      </c>
      <c r="G180" s="252"/>
    </row>
    <row r="181" spans="1:7">
      <c r="A181" s="274"/>
      <c r="B181" s="269" t="s">
        <v>344</v>
      </c>
      <c r="C181" s="270"/>
      <c r="D181" s="273" t="s">
        <v>209</v>
      </c>
      <c r="E181" s="267" t="s">
        <v>208</v>
      </c>
      <c r="F181" s="267" t="s">
        <v>208</v>
      </c>
      <c r="G181" s="252"/>
    </row>
    <row r="182" spans="1:7">
      <c r="A182" s="274"/>
      <c r="B182" s="269" t="s">
        <v>344</v>
      </c>
      <c r="C182" s="270" t="s">
        <v>366</v>
      </c>
      <c r="D182" s="273"/>
      <c r="E182" s="267" t="s">
        <v>208</v>
      </c>
      <c r="F182" s="267" t="s">
        <v>208</v>
      </c>
      <c r="G182" s="252"/>
    </row>
    <row r="183" spans="1:7">
      <c r="A183" s="274"/>
      <c r="B183" s="269" t="s">
        <v>344</v>
      </c>
      <c r="C183" s="270"/>
      <c r="D183" s="273" t="s">
        <v>217</v>
      </c>
      <c r="E183" s="267" t="s">
        <v>208</v>
      </c>
      <c r="F183" s="267" t="s">
        <v>208</v>
      </c>
      <c r="G183" s="252"/>
    </row>
    <row r="184" spans="1:7">
      <c r="A184" s="274"/>
      <c r="B184" s="269" t="s">
        <v>344</v>
      </c>
      <c r="C184" s="270"/>
      <c r="D184" s="273" t="s">
        <v>218</v>
      </c>
      <c r="E184" s="267" t="s">
        <v>208</v>
      </c>
      <c r="F184" s="267" t="s">
        <v>208</v>
      </c>
      <c r="G184" s="252"/>
    </row>
    <row r="185" spans="1:7">
      <c r="A185" s="274"/>
      <c r="B185" s="269" t="s">
        <v>344</v>
      </c>
      <c r="C185" s="270"/>
      <c r="D185" s="273" t="s">
        <v>367</v>
      </c>
      <c r="E185" s="267" t="s">
        <v>208</v>
      </c>
      <c r="F185" s="267" t="s">
        <v>208</v>
      </c>
      <c r="G185" s="252"/>
    </row>
    <row r="186" spans="1:7">
      <c r="A186" s="274"/>
      <c r="B186" s="269" t="s">
        <v>344</v>
      </c>
      <c r="C186" s="270"/>
      <c r="D186" s="273" t="s">
        <v>368</v>
      </c>
      <c r="E186" s="267" t="s">
        <v>208</v>
      </c>
      <c r="F186" s="267" t="s">
        <v>208</v>
      </c>
      <c r="G186" s="252"/>
    </row>
    <row r="187" spans="1:7">
      <c r="A187" s="274"/>
      <c r="B187" s="269" t="s">
        <v>344</v>
      </c>
      <c r="C187" s="270"/>
      <c r="D187" s="273" t="s">
        <v>369</v>
      </c>
      <c r="E187" s="267" t="s">
        <v>208</v>
      </c>
      <c r="F187" s="267" t="s">
        <v>208</v>
      </c>
      <c r="G187" s="252"/>
    </row>
    <row r="188" spans="1:7">
      <c r="A188" s="274"/>
      <c r="B188" s="269" t="s">
        <v>344</v>
      </c>
      <c r="C188" s="270"/>
      <c r="D188" s="273" t="s">
        <v>370</v>
      </c>
      <c r="E188" s="267" t="s">
        <v>208</v>
      </c>
      <c r="F188" s="267" t="s">
        <v>208</v>
      </c>
      <c r="G188" s="252"/>
    </row>
    <row r="189" spans="1:7">
      <c r="A189" s="274"/>
      <c r="B189" s="269" t="s">
        <v>344</v>
      </c>
      <c r="C189" s="270" t="s">
        <v>371</v>
      </c>
      <c r="D189" s="273" t="s">
        <v>372</v>
      </c>
      <c r="E189" s="267" t="s">
        <v>208</v>
      </c>
      <c r="F189" s="267" t="s">
        <v>208</v>
      </c>
      <c r="G189" s="252"/>
    </row>
    <row r="190" spans="1:7">
      <c r="A190" s="274"/>
      <c r="B190" s="269" t="s">
        <v>344</v>
      </c>
      <c r="C190" s="270"/>
      <c r="D190" s="273" t="s">
        <v>373</v>
      </c>
      <c r="E190" s="267" t="s">
        <v>208</v>
      </c>
      <c r="F190" s="267" t="s">
        <v>208</v>
      </c>
      <c r="G190" s="252"/>
    </row>
    <row r="191" spans="1:7">
      <c r="A191" s="274"/>
      <c r="B191" s="269" t="s">
        <v>344</v>
      </c>
      <c r="C191" s="270" t="s">
        <v>374</v>
      </c>
      <c r="D191" s="273" t="s">
        <v>207</v>
      </c>
      <c r="E191" s="267" t="s">
        <v>208</v>
      </c>
      <c r="F191" s="267" t="s">
        <v>208</v>
      </c>
      <c r="G191" s="252"/>
    </row>
    <row r="192" spans="1:7">
      <c r="A192" s="278"/>
      <c r="B192" s="279"/>
      <c r="C192" s="261"/>
      <c r="E192" s="261"/>
      <c r="F192" s="261"/>
    </row>
    <row r="193" spans="1:6">
      <c r="A193" s="278"/>
      <c r="B193" s="279"/>
      <c r="C193" s="261"/>
      <c r="D193" s="280" t="s">
        <v>186</v>
      </c>
      <c r="E193" s="261"/>
      <c r="F193" s="281">
        <f>SUM(F5:F191)</f>
        <v>4864.46</v>
      </c>
    </row>
    <row r="194" spans="1:6">
      <c r="A194" s="278"/>
      <c r="B194" s="279"/>
      <c r="C194" s="261"/>
      <c r="F194" s="261"/>
    </row>
    <row r="195" spans="1:6">
      <c r="A195" s="278"/>
      <c r="B195" s="279"/>
      <c r="C195" s="261"/>
      <c r="E195" s="261" t="s">
        <v>375</v>
      </c>
      <c r="F195" s="281">
        <f>SUM(F21,F76,F79,F85,F89,F117,F120,F135,F149,F159,F165)</f>
        <v>137.43</v>
      </c>
    </row>
    <row r="196" spans="1:6">
      <c r="A196" s="278"/>
      <c r="B196" s="279"/>
      <c r="C196" s="261"/>
      <c r="E196" s="261" t="s">
        <v>376</v>
      </c>
      <c r="F196" s="281">
        <f>SUM(F6:F20,F24:F75,F78,F80:F84,F86:F88,F90:F116,F119,F121:F134,F136:F148,F152:F158,F161:F164)</f>
        <v>4727.0300000000007</v>
      </c>
    </row>
    <row r="197" spans="1:6">
      <c r="A197" s="278"/>
      <c r="B197" s="279"/>
      <c r="C197" s="261"/>
      <c r="E197" s="282"/>
      <c r="F197" s="261"/>
    </row>
    <row r="198" spans="1:6">
      <c r="A198" s="278"/>
      <c r="B198" s="279"/>
      <c r="C198" s="261"/>
      <c r="E198" s="261"/>
      <c r="F198" s="261"/>
    </row>
    <row r="199" spans="1:6" ht="21" customHeight="1">
      <c r="A199" s="252"/>
      <c r="B199" s="363" t="s">
        <v>377</v>
      </c>
      <c r="C199" s="363"/>
      <c r="D199" s="363"/>
      <c r="E199" s="363"/>
      <c r="F199" s="261"/>
    </row>
    <row r="200" spans="1:6" ht="55" customHeight="1">
      <c r="B200" s="283" t="s">
        <v>378</v>
      </c>
      <c r="C200" s="283" t="s">
        <v>379</v>
      </c>
      <c r="D200" s="283"/>
      <c r="E200" s="283" t="s">
        <v>380</v>
      </c>
      <c r="F200" s="261"/>
    </row>
    <row r="201" spans="1:6">
      <c r="B201" s="283"/>
      <c r="C201" s="284"/>
      <c r="D201" s="284"/>
      <c r="E201" s="285"/>
      <c r="F201" s="261"/>
    </row>
    <row r="202" spans="1:6" ht="45">
      <c r="B202" s="283" t="s">
        <v>226</v>
      </c>
      <c r="C202" s="284" t="s">
        <v>381</v>
      </c>
      <c r="D202" s="284" t="s">
        <v>382</v>
      </c>
      <c r="E202" s="285" t="s">
        <v>383</v>
      </c>
      <c r="F202" s="261"/>
    </row>
    <row r="203" spans="1:6" ht="42">
      <c r="B203" s="283" t="s">
        <v>228</v>
      </c>
      <c r="C203" s="284" t="s">
        <v>381</v>
      </c>
      <c r="D203" s="284" t="s">
        <v>384</v>
      </c>
      <c r="E203" s="285" t="s">
        <v>385</v>
      </c>
      <c r="F203" s="261"/>
    </row>
    <row r="204" spans="1:6" ht="45">
      <c r="B204" s="283" t="s">
        <v>386</v>
      </c>
      <c r="C204" s="284" t="s">
        <v>387</v>
      </c>
      <c r="D204" s="284" t="s">
        <v>382</v>
      </c>
      <c r="E204" s="285" t="s">
        <v>388</v>
      </c>
      <c r="F204" s="261"/>
    </row>
    <row r="205" spans="1:6" ht="42">
      <c r="B205" s="283" t="s">
        <v>389</v>
      </c>
      <c r="C205" s="284" t="s">
        <v>387</v>
      </c>
      <c r="D205" s="284" t="s">
        <v>384</v>
      </c>
      <c r="E205" s="285" t="s">
        <v>390</v>
      </c>
      <c r="F205" s="261"/>
    </row>
    <row r="206" spans="1:6" ht="45">
      <c r="B206" s="283" t="s">
        <v>391</v>
      </c>
      <c r="C206" s="284" t="s">
        <v>392</v>
      </c>
      <c r="D206" s="284" t="s">
        <v>382</v>
      </c>
      <c r="E206" s="285" t="s">
        <v>393</v>
      </c>
      <c r="F206" s="261"/>
    </row>
    <row r="207" spans="1:6" ht="42">
      <c r="B207" s="283" t="s">
        <v>394</v>
      </c>
      <c r="C207" s="284" t="s">
        <v>392</v>
      </c>
      <c r="D207" s="284" t="s">
        <v>384</v>
      </c>
      <c r="E207" s="285" t="s">
        <v>395</v>
      </c>
      <c r="F207" s="261"/>
    </row>
    <row r="208" spans="1:6" ht="45">
      <c r="B208" s="283" t="s">
        <v>396</v>
      </c>
      <c r="C208" s="284" t="s">
        <v>397</v>
      </c>
      <c r="D208" s="284" t="s">
        <v>382</v>
      </c>
      <c r="E208" s="285" t="s">
        <v>398</v>
      </c>
      <c r="F208" s="261"/>
    </row>
    <row r="209" spans="1:6" ht="42">
      <c r="B209" s="283" t="s">
        <v>399</v>
      </c>
      <c r="C209" s="284" t="s">
        <v>397</v>
      </c>
      <c r="D209" s="284" t="s">
        <v>384</v>
      </c>
      <c r="E209" s="285" t="s">
        <v>400</v>
      </c>
      <c r="F209" s="261"/>
    </row>
    <row r="210" spans="1:6" ht="30">
      <c r="B210" s="283" t="s">
        <v>401</v>
      </c>
      <c r="C210" s="284" t="s">
        <v>402</v>
      </c>
      <c r="D210" s="284" t="s">
        <v>382</v>
      </c>
      <c r="E210" s="285" t="s">
        <v>403</v>
      </c>
      <c r="F210" s="261"/>
    </row>
    <row r="211" spans="1:6" ht="42">
      <c r="B211" s="283" t="s">
        <v>404</v>
      </c>
      <c r="C211" s="284" t="s">
        <v>402</v>
      </c>
      <c r="D211" s="284" t="s">
        <v>384</v>
      </c>
      <c r="E211" s="285" t="s">
        <v>405</v>
      </c>
      <c r="F211" s="261"/>
    </row>
    <row r="212" spans="1:6" ht="90">
      <c r="B212" s="283" t="s">
        <v>210</v>
      </c>
      <c r="C212" s="284" t="s">
        <v>406</v>
      </c>
      <c r="D212" s="284" t="s">
        <v>382</v>
      </c>
      <c r="E212" s="285" t="s">
        <v>407</v>
      </c>
      <c r="F212" s="261"/>
    </row>
    <row r="213" spans="1:6" ht="87">
      <c r="B213" s="283" t="s">
        <v>408</v>
      </c>
      <c r="C213" s="284" t="s">
        <v>406</v>
      </c>
      <c r="D213" s="284" t="s">
        <v>384</v>
      </c>
      <c r="E213" s="285" t="s">
        <v>409</v>
      </c>
      <c r="F213" s="261"/>
    </row>
    <row r="214" spans="1:6">
      <c r="A214" s="278"/>
      <c r="B214" s="279"/>
      <c r="C214" s="261"/>
      <c r="E214" s="261"/>
      <c r="F214" s="261"/>
    </row>
    <row r="215" spans="1:6">
      <c r="A215" s="278"/>
      <c r="B215" s="279"/>
      <c r="C215" s="261"/>
      <c r="E215" s="261"/>
      <c r="F215" s="261"/>
    </row>
    <row r="216" spans="1:6">
      <c r="A216" s="278"/>
      <c r="B216" s="279"/>
      <c r="C216" s="261"/>
      <c r="E216" s="261"/>
      <c r="F216" s="261"/>
    </row>
    <row r="217" spans="1:6">
      <c r="A217" s="278"/>
      <c r="B217" s="279"/>
      <c r="C217" s="261"/>
      <c r="E217" s="261"/>
      <c r="F217" s="261"/>
    </row>
    <row r="218" spans="1:6">
      <c r="A218" s="278"/>
      <c r="B218" s="279"/>
      <c r="C218" s="261"/>
      <c r="E218" s="261"/>
      <c r="F218" s="261"/>
    </row>
    <row r="219" spans="1:6">
      <c r="A219" s="278"/>
      <c r="B219" s="279"/>
      <c r="C219" s="261"/>
      <c r="E219" s="261"/>
      <c r="F219" s="261"/>
    </row>
    <row r="220" spans="1:6">
      <c r="A220" s="278"/>
      <c r="B220" s="279"/>
      <c r="C220" s="261"/>
      <c r="E220" s="282"/>
      <c r="F220" s="261"/>
    </row>
    <row r="221" spans="1:6">
      <c r="A221" s="278"/>
      <c r="B221" s="279"/>
      <c r="C221" s="261"/>
      <c r="E221" s="282"/>
      <c r="F221" s="261"/>
    </row>
    <row r="222" spans="1:6">
      <c r="A222" s="278"/>
      <c r="B222" s="279"/>
      <c r="C222" s="261"/>
      <c r="E222" s="261"/>
      <c r="F222" s="261"/>
    </row>
    <row r="223" spans="1:6">
      <c r="A223" s="278"/>
      <c r="B223" s="279"/>
      <c r="C223" s="261"/>
      <c r="E223" s="261"/>
      <c r="F223" s="261"/>
    </row>
    <row r="224" spans="1:6">
      <c r="A224" s="278"/>
      <c r="B224" s="279"/>
      <c r="C224" s="261"/>
      <c r="E224" s="261"/>
      <c r="F224" s="261"/>
    </row>
    <row r="225" spans="1:6">
      <c r="A225" s="278"/>
      <c r="B225" s="279"/>
      <c r="C225" s="261"/>
      <c r="E225" s="261"/>
      <c r="F225" s="261"/>
    </row>
    <row r="226" spans="1:6">
      <c r="A226" s="278"/>
      <c r="B226" s="279"/>
      <c r="C226" s="261"/>
      <c r="E226" s="261"/>
      <c r="F226" s="261"/>
    </row>
    <row r="227" spans="1:6">
      <c r="A227" s="278"/>
      <c r="B227" s="279"/>
      <c r="C227" s="261"/>
      <c r="E227" s="261"/>
      <c r="F227" s="261"/>
    </row>
    <row r="228" spans="1:6">
      <c r="A228" s="278"/>
      <c r="B228" s="279"/>
      <c r="C228" s="261"/>
      <c r="E228" s="282"/>
      <c r="F228" s="261"/>
    </row>
    <row r="229" spans="1:6">
      <c r="A229" s="278"/>
      <c r="B229" s="279"/>
      <c r="C229" s="261"/>
      <c r="E229" s="282"/>
      <c r="F229" s="261"/>
    </row>
    <row r="230" spans="1:6">
      <c r="A230" s="278"/>
      <c r="B230" s="279"/>
      <c r="C230" s="261"/>
      <c r="E230" s="261"/>
      <c r="F230" s="261"/>
    </row>
    <row r="231" spans="1:6">
      <c r="A231" s="278"/>
      <c r="B231" s="279"/>
      <c r="C231" s="261"/>
      <c r="E231" s="261"/>
      <c r="F231" s="261"/>
    </row>
    <row r="232" spans="1:6">
      <c r="A232" s="278"/>
      <c r="B232" s="279"/>
      <c r="C232" s="261"/>
      <c r="E232" s="261"/>
      <c r="F232" s="261"/>
    </row>
    <row r="233" spans="1:6">
      <c r="A233" s="278"/>
      <c r="B233" s="279"/>
      <c r="C233" s="261"/>
      <c r="E233" s="261"/>
      <c r="F233" s="261"/>
    </row>
    <row r="234" spans="1:6">
      <c r="A234" s="278"/>
      <c r="B234" s="279"/>
      <c r="C234" s="261"/>
      <c r="E234" s="261"/>
      <c r="F234" s="261"/>
    </row>
    <row r="235" spans="1:6">
      <c r="A235" s="278"/>
      <c r="B235" s="279"/>
      <c r="C235" s="261"/>
      <c r="E235" s="261"/>
      <c r="F235" s="261"/>
    </row>
    <row r="236" spans="1:6">
      <c r="A236" s="278"/>
      <c r="B236" s="279"/>
      <c r="C236" s="261"/>
      <c r="E236" s="282"/>
      <c r="F236" s="261"/>
    </row>
    <row r="237" spans="1:6">
      <c r="A237" s="278"/>
      <c r="B237" s="279"/>
      <c r="C237" s="261"/>
      <c r="E237" s="282"/>
      <c r="F237" s="261"/>
    </row>
    <row r="238" spans="1:6">
      <c r="A238" s="278"/>
      <c r="B238" s="279"/>
      <c r="C238" s="261"/>
      <c r="E238" s="261"/>
      <c r="F238" s="261"/>
    </row>
    <row r="239" spans="1:6">
      <c r="A239" s="278"/>
      <c r="B239" s="279"/>
      <c r="C239" s="261"/>
      <c r="E239" s="261"/>
      <c r="F239" s="261"/>
    </row>
    <row r="240" spans="1:6">
      <c r="A240" s="278"/>
      <c r="B240" s="279"/>
      <c r="C240" s="261"/>
      <c r="E240" s="261"/>
      <c r="F240" s="261"/>
    </row>
    <row r="241" spans="1:6">
      <c r="A241" s="278"/>
      <c r="B241" s="279"/>
      <c r="C241" s="261"/>
      <c r="E241" s="261"/>
      <c r="F241" s="261"/>
    </row>
    <row r="242" spans="1:6">
      <c r="A242" s="278"/>
      <c r="B242" s="279"/>
      <c r="C242" s="261"/>
      <c r="E242" s="261"/>
      <c r="F242" s="261"/>
    </row>
    <row r="243" spans="1:6">
      <c r="A243" s="278"/>
      <c r="B243" s="279"/>
      <c r="C243" s="261"/>
      <c r="E243" s="261"/>
      <c r="F243" s="261"/>
    </row>
    <row r="244" spans="1:6">
      <c r="A244" s="286"/>
      <c r="B244" s="286"/>
      <c r="C244" s="286"/>
      <c r="D244" s="286"/>
      <c r="E244" s="286"/>
      <c r="F244" s="286"/>
    </row>
    <row r="245" spans="1:6">
      <c r="A245" s="286"/>
      <c r="B245" s="286"/>
      <c r="C245" s="286"/>
      <c r="D245" s="286"/>
      <c r="E245" s="286"/>
      <c r="F245" s="286"/>
    </row>
    <row r="246" spans="1:6">
      <c r="A246" s="286"/>
      <c r="B246" s="286"/>
      <c r="C246" s="286"/>
      <c r="D246" s="286"/>
      <c r="E246" s="286"/>
      <c r="F246" s="286"/>
    </row>
    <row r="247" spans="1:6">
      <c r="A247" s="286"/>
      <c r="B247" s="286"/>
      <c r="C247" s="286"/>
      <c r="D247" s="286"/>
      <c r="E247" s="286"/>
      <c r="F247" s="286"/>
    </row>
    <row r="248" spans="1:6">
      <c r="A248" s="286"/>
      <c r="B248" s="286"/>
      <c r="C248" s="286"/>
      <c r="D248" s="286"/>
      <c r="E248" s="286"/>
      <c r="F248" s="286"/>
    </row>
    <row r="249" spans="1:6">
      <c r="A249" s="286"/>
      <c r="B249" s="286"/>
      <c r="C249" s="286"/>
      <c r="D249" s="286"/>
      <c r="E249" s="286"/>
      <c r="F249" s="286"/>
    </row>
    <row r="250" spans="1:6">
      <c r="A250" s="286"/>
      <c r="B250" s="286"/>
      <c r="C250" s="286"/>
      <c r="D250" s="286"/>
      <c r="E250" s="286"/>
      <c r="F250" s="286"/>
    </row>
    <row r="251" spans="1:6">
      <c r="A251" s="286"/>
      <c r="B251" s="286"/>
      <c r="C251" s="286"/>
      <c r="D251" s="286"/>
      <c r="E251" s="286"/>
      <c r="F251" s="286"/>
    </row>
    <row r="252" spans="1:6">
      <c r="A252" s="286"/>
      <c r="B252" s="286"/>
      <c r="C252" s="286"/>
      <c r="D252" s="286"/>
      <c r="E252" s="286"/>
      <c r="F252" s="286"/>
    </row>
    <row r="253" spans="1:6">
      <c r="A253" s="286"/>
      <c r="B253" s="286"/>
      <c r="C253" s="286"/>
      <c r="D253" s="286"/>
      <c r="E253" s="286"/>
      <c r="F253" s="286"/>
    </row>
    <row r="254" spans="1:6">
      <c r="A254" s="286"/>
      <c r="B254" s="286"/>
      <c r="C254" s="286"/>
      <c r="D254" s="286"/>
      <c r="E254" s="286"/>
      <c r="F254" s="286"/>
    </row>
    <row r="255" spans="1:6">
      <c r="A255" s="286"/>
      <c r="B255" s="286"/>
      <c r="C255" s="286"/>
      <c r="D255" s="286"/>
      <c r="E255" s="286"/>
      <c r="F255" s="286"/>
    </row>
    <row r="256" spans="1:6">
      <c r="A256" s="286"/>
      <c r="B256" s="286"/>
      <c r="C256" s="286"/>
      <c r="D256" s="286"/>
      <c r="E256" s="286"/>
      <c r="F256" s="286"/>
    </row>
    <row r="257" spans="1:6">
      <c r="A257" s="286"/>
      <c r="B257" s="286"/>
      <c r="C257" s="286"/>
      <c r="D257" s="286"/>
      <c r="E257" s="286"/>
      <c r="F257" s="286"/>
    </row>
    <row r="258" spans="1:6">
      <c r="A258" s="286"/>
      <c r="B258" s="286"/>
      <c r="C258" s="286"/>
      <c r="D258" s="286"/>
      <c r="E258" s="286"/>
      <c r="F258" s="286"/>
    </row>
    <row r="259" spans="1:6">
      <c r="A259" s="286"/>
      <c r="B259" s="286"/>
      <c r="C259" s="286"/>
      <c r="D259" s="286"/>
      <c r="E259" s="286"/>
      <c r="F259" s="286"/>
    </row>
    <row r="260" spans="1:6">
      <c r="A260" s="286"/>
      <c r="B260" s="286"/>
      <c r="C260" s="286"/>
      <c r="D260" s="286"/>
      <c r="E260" s="286"/>
      <c r="F260" s="286"/>
    </row>
    <row r="261" spans="1:6">
      <c r="A261" s="286"/>
      <c r="B261" s="286"/>
      <c r="C261" s="286"/>
      <c r="D261" s="286"/>
      <c r="E261" s="286"/>
      <c r="F261" s="286"/>
    </row>
    <row r="262" spans="1:6">
      <c r="A262" s="286"/>
      <c r="B262" s="286"/>
      <c r="C262" s="286"/>
      <c r="D262" s="286"/>
      <c r="E262" s="286"/>
      <c r="F262" s="286"/>
    </row>
    <row r="263" spans="1:6">
      <c r="A263" s="286"/>
      <c r="B263" s="286"/>
      <c r="C263" s="286"/>
      <c r="D263" s="286"/>
      <c r="E263" s="286"/>
      <c r="F263" s="286"/>
    </row>
    <row r="264" spans="1:6">
      <c r="A264" s="286"/>
      <c r="B264" s="286"/>
      <c r="C264" s="286"/>
      <c r="D264" s="286"/>
      <c r="E264" s="286"/>
      <c r="F264" s="286"/>
    </row>
    <row r="265" spans="1:6">
      <c r="A265" s="286"/>
      <c r="B265" s="286"/>
      <c r="C265" s="286"/>
      <c r="D265" s="286"/>
      <c r="E265" s="286"/>
      <c r="F265" s="286"/>
    </row>
    <row r="266" spans="1:6">
      <c r="A266" s="286"/>
      <c r="B266" s="286"/>
      <c r="C266" s="286"/>
      <c r="D266" s="286"/>
      <c r="E266" s="286"/>
      <c r="F266" s="286"/>
    </row>
    <row r="267" spans="1:6">
      <c r="A267" s="286"/>
      <c r="B267" s="286"/>
      <c r="C267" s="286"/>
      <c r="D267" s="286"/>
      <c r="E267" s="286"/>
      <c r="F267" s="286"/>
    </row>
    <row r="268" spans="1:6">
      <c r="A268" s="286"/>
      <c r="B268" s="286"/>
      <c r="C268" s="286"/>
      <c r="D268" s="286"/>
      <c r="E268" s="286"/>
      <c r="F268" s="286"/>
    </row>
    <row r="269" spans="1:6">
      <c r="A269" s="286"/>
      <c r="B269" s="286"/>
      <c r="C269" s="286"/>
      <c r="D269" s="286"/>
      <c r="E269" s="286"/>
      <c r="F269" s="286"/>
    </row>
    <row r="270" spans="1:6">
      <c r="A270" s="286"/>
      <c r="B270" s="286"/>
      <c r="C270" s="286"/>
      <c r="D270" s="286"/>
      <c r="E270" s="286"/>
      <c r="F270" s="286"/>
    </row>
    <row r="271" spans="1:6">
      <c r="A271" s="286"/>
      <c r="B271" s="286"/>
      <c r="C271" s="286"/>
      <c r="D271" s="286"/>
      <c r="E271" s="286"/>
      <c r="F271" s="286"/>
    </row>
    <row r="272" spans="1:6">
      <c r="A272" s="286"/>
      <c r="B272" s="286"/>
      <c r="C272" s="286"/>
      <c r="D272" s="286"/>
      <c r="E272" s="286"/>
      <c r="F272" s="286"/>
    </row>
    <row r="273" spans="1:6">
      <c r="A273" s="286"/>
      <c r="B273" s="286"/>
      <c r="C273" s="286"/>
      <c r="D273" s="286"/>
      <c r="E273" s="286"/>
      <c r="F273" s="286"/>
    </row>
    <row r="274" spans="1:6">
      <c r="A274" s="286"/>
      <c r="B274" s="286"/>
      <c r="C274" s="286"/>
      <c r="D274" s="286"/>
      <c r="E274" s="286"/>
      <c r="F274" s="286"/>
    </row>
    <row r="275" spans="1:6">
      <c r="A275" s="286"/>
      <c r="B275" s="286"/>
      <c r="C275" s="286"/>
      <c r="D275" s="286"/>
      <c r="E275" s="286"/>
      <c r="F275" s="286"/>
    </row>
    <row r="276" spans="1:6">
      <c r="A276" s="286"/>
      <c r="B276" s="286"/>
      <c r="C276" s="286"/>
      <c r="D276" s="286"/>
      <c r="E276" s="286"/>
      <c r="F276" s="286"/>
    </row>
    <row r="277" spans="1:6">
      <c r="A277" s="286"/>
      <c r="B277" s="286"/>
      <c r="C277" s="286"/>
      <c r="D277" s="286"/>
      <c r="E277" s="286"/>
      <c r="F277" s="286"/>
    </row>
    <row r="278" spans="1:6">
      <c r="A278" s="286"/>
      <c r="B278" s="286"/>
      <c r="C278" s="286"/>
      <c r="D278" s="286"/>
      <c r="E278" s="286"/>
      <c r="F278" s="286"/>
    </row>
    <row r="279" spans="1:6">
      <c r="A279" s="286"/>
      <c r="B279" s="286"/>
      <c r="C279" s="286"/>
      <c r="D279" s="286"/>
      <c r="E279" s="286"/>
      <c r="F279" s="286"/>
    </row>
    <row r="280" spans="1:6">
      <c r="A280" s="286"/>
      <c r="B280" s="286"/>
      <c r="C280" s="286"/>
      <c r="D280" s="286"/>
      <c r="E280" s="286"/>
      <c r="F280" s="286"/>
    </row>
    <row r="281" spans="1:6">
      <c r="A281" s="286"/>
      <c r="B281" s="286"/>
      <c r="C281" s="286"/>
      <c r="D281" s="286"/>
      <c r="E281" s="286"/>
      <c r="F281" s="286"/>
    </row>
    <row r="282" spans="1:6">
      <c r="A282" s="286"/>
      <c r="B282" s="286"/>
      <c r="C282" s="286"/>
      <c r="D282" s="286"/>
      <c r="E282" s="286"/>
      <c r="F282" s="286"/>
    </row>
    <row r="283" spans="1:6">
      <c r="A283" s="286"/>
      <c r="B283" s="286"/>
      <c r="C283" s="286"/>
      <c r="D283" s="286"/>
      <c r="E283" s="286"/>
      <c r="F283" s="286"/>
    </row>
    <row r="284" spans="1:6">
      <c r="A284" s="286"/>
      <c r="B284" s="286"/>
      <c r="C284" s="286"/>
      <c r="D284" s="286"/>
      <c r="E284" s="286"/>
      <c r="F284" s="286"/>
    </row>
    <row r="285" spans="1:6">
      <c r="A285" s="286"/>
      <c r="B285" s="286"/>
      <c r="C285" s="286"/>
      <c r="D285" s="286"/>
      <c r="E285" s="286"/>
      <c r="F285" s="286"/>
    </row>
    <row r="286" spans="1:6">
      <c r="A286" s="286"/>
      <c r="B286" s="286"/>
      <c r="C286" s="286"/>
      <c r="D286" s="286"/>
      <c r="E286" s="286"/>
      <c r="F286" s="286"/>
    </row>
    <row r="287" spans="1:6">
      <c r="A287" s="286"/>
      <c r="B287" s="286"/>
      <c r="C287" s="286"/>
      <c r="D287" s="286"/>
      <c r="E287" s="286"/>
      <c r="F287" s="286"/>
    </row>
    <row r="288" spans="1:6">
      <c r="A288" s="286"/>
      <c r="B288" s="286"/>
      <c r="C288" s="286"/>
      <c r="D288" s="286"/>
      <c r="E288" s="286"/>
      <c r="F288" s="286"/>
    </row>
    <row r="289" spans="1:6">
      <c r="A289" s="286"/>
      <c r="B289" s="286"/>
      <c r="C289" s="286"/>
      <c r="D289" s="286"/>
      <c r="E289" s="286"/>
      <c r="F289" s="286"/>
    </row>
    <row r="290" spans="1:6">
      <c r="A290" s="286"/>
      <c r="B290" s="286"/>
      <c r="C290" s="286"/>
      <c r="D290" s="286"/>
      <c r="E290" s="286"/>
      <c r="F290" s="286"/>
    </row>
    <row r="291" spans="1:6">
      <c r="A291" s="286"/>
      <c r="B291" s="286"/>
      <c r="C291" s="286"/>
      <c r="D291" s="286"/>
      <c r="E291" s="286"/>
      <c r="F291" s="286"/>
    </row>
    <row r="292" spans="1:6">
      <c r="A292" s="286"/>
      <c r="B292" s="286"/>
      <c r="C292" s="286"/>
      <c r="D292" s="286"/>
      <c r="E292" s="286"/>
      <c r="F292" s="286"/>
    </row>
    <row r="293" spans="1:6">
      <c r="A293" s="286"/>
      <c r="B293" s="286"/>
      <c r="C293" s="286"/>
      <c r="D293" s="286"/>
      <c r="E293" s="286"/>
      <c r="F293" s="286"/>
    </row>
    <row r="294" spans="1:6">
      <c r="A294" s="286"/>
      <c r="B294" s="286"/>
      <c r="C294" s="286"/>
      <c r="D294" s="286"/>
      <c r="E294" s="286"/>
      <c r="F294" s="286"/>
    </row>
    <row r="295" spans="1:6">
      <c r="A295" s="286"/>
      <c r="B295" s="286"/>
      <c r="C295" s="286"/>
      <c r="D295" s="286"/>
      <c r="E295" s="286"/>
      <c r="F295" s="286"/>
    </row>
    <row r="296" spans="1:6">
      <c r="A296" s="286"/>
      <c r="B296" s="286"/>
      <c r="C296" s="286"/>
      <c r="D296" s="286"/>
      <c r="E296" s="286"/>
      <c r="F296" s="286"/>
    </row>
    <row r="297" spans="1:6">
      <c r="A297" s="286"/>
      <c r="B297" s="286"/>
      <c r="C297" s="286"/>
      <c r="D297" s="286"/>
      <c r="E297" s="286"/>
      <c r="F297" s="286"/>
    </row>
    <row r="298" spans="1:6">
      <c r="A298" s="286"/>
      <c r="B298" s="286"/>
      <c r="C298" s="286"/>
      <c r="D298" s="286"/>
      <c r="E298" s="286"/>
      <c r="F298" s="286"/>
    </row>
    <row r="299" spans="1:6">
      <c r="A299" s="286"/>
      <c r="B299" s="286"/>
      <c r="C299" s="286"/>
      <c r="D299" s="286"/>
      <c r="E299" s="286"/>
      <c r="F299" s="286"/>
    </row>
    <row r="300" spans="1:6">
      <c r="A300" s="286"/>
      <c r="B300" s="286"/>
      <c r="C300" s="286"/>
      <c r="D300" s="286"/>
      <c r="E300" s="286"/>
      <c r="F300" s="286"/>
    </row>
    <row r="301" spans="1:6">
      <c r="A301" s="286"/>
      <c r="B301" s="286"/>
      <c r="C301" s="286"/>
      <c r="D301" s="286"/>
      <c r="E301" s="286"/>
      <c r="F301" s="286"/>
    </row>
    <row r="302" spans="1:6">
      <c r="A302" s="286"/>
      <c r="B302" s="286"/>
      <c r="C302" s="286"/>
      <c r="D302" s="286"/>
      <c r="E302" s="286"/>
      <c r="F302" s="286"/>
    </row>
    <row r="303" spans="1:6">
      <c r="A303" s="286"/>
      <c r="B303" s="286"/>
      <c r="C303" s="286"/>
      <c r="D303" s="286"/>
      <c r="E303" s="286"/>
      <c r="F303" s="286"/>
    </row>
    <row r="304" spans="1:6">
      <c r="A304" s="286"/>
      <c r="B304" s="286"/>
      <c r="C304" s="286"/>
      <c r="D304" s="286"/>
      <c r="E304" s="286"/>
      <c r="F304" s="286"/>
    </row>
    <row r="305" spans="1:6">
      <c r="A305" s="286"/>
      <c r="B305" s="286"/>
      <c r="C305" s="286"/>
      <c r="D305" s="286"/>
      <c r="E305" s="286"/>
      <c r="F305" s="286"/>
    </row>
    <row r="306" spans="1:6">
      <c r="A306" s="286"/>
      <c r="B306" s="286"/>
      <c r="C306" s="286"/>
      <c r="D306" s="286"/>
      <c r="E306" s="286"/>
      <c r="F306" s="286"/>
    </row>
    <row r="307" spans="1:6">
      <c r="A307" s="286"/>
      <c r="B307" s="286"/>
      <c r="C307" s="286"/>
      <c r="D307" s="286"/>
      <c r="E307" s="286"/>
      <c r="F307" s="286"/>
    </row>
    <row r="308" spans="1:6">
      <c r="A308" s="286"/>
      <c r="B308" s="286"/>
      <c r="C308" s="286"/>
      <c r="D308" s="286"/>
      <c r="E308" s="286"/>
      <c r="F308" s="286"/>
    </row>
    <row r="309" spans="1:6">
      <c r="A309" s="286"/>
      <c r="B309" s="286"/>
      <c r="C309" s="286"/>
      <c r="D309" s="286"/>
      <c r="E309" s="286"/>
      <c r="F309" s="286"/>
    </row>
    <row r="310" spans="1:6">
      <c r="A310" s="286"/>
      <c r="B310" s="286"/>
      <c r="C310" s="286"/>
      <c r="D310" s="286"/>
      <c r="E310" s="286"/>
      <c r="F310" s="286"/>
    </row>
    <row r="311" spans="1:6">
      <c r="A311" s="286"/>
      <c r="B311" s="286"/>
      <c r="C311" s="286"/>
      <c r="D311" s="286"/>
      <c r="E311" s="286"/>
      <c r="F311" s="286"/>
    </row>
    <row r="312" spans="1:6">
      <c r="A312" s="286"/>
      <c r="B312" s="286"/>
      <c r="C312" s="286"/>
      <c r="D312" s="286"/>
      <c r="E312" s="286"/>
      <c r="F312" s="286"/>
    </row>
    <row r="313" spans="1:6">
      <c r="A313" s="286"/>
      <c r="B313" s="286"/>
      <c r="C313" s="286"/>
      <c r="D313" s="286"/>
      <c r="E313" s="286"/>
      <c r="F313" s="286"/>
    </row>
    <row r="314" spans="1:6">
      <c r="A314" s="286"/>
      <c r="B314" s="286"/>
      <c r="C314" s="286"/>
      <c r="D314" s="286"/>
      <c r="E314" s="286"/>
      <c r="F314" s="286"/>
    </row>
    <row r="315" spans="1:6">
      <c r="A315" s="286"/>
      <c r="B315" s="286"/>
      <c r="C315" s="286"/>
      <c r="D315" s="286"/>
      <c r="E315" s="286"/>
      <c r="F315" s="286"/>
    </row>
    <row r="316" spans="1:6">
      <c r="A316" s="286"/>
      <c r="B316" s="286"/>
      <c r="C316" s="286"/>
      <c r="D316" s="286"/>
      <c r="E316" s="286"/>
      <c r="F316" s="286"/>
    </row>
    <row r="317" spans="1:6">
      <c r="A317" s="286"/>
      <c r="B317" s="286"/>
      <c r="C317" s="286"/>
      <c r="D317" s="286"/>
      <c r="E317" s="286"/>
      <c r="F317" s="286"/>
    </row>
    <row r="318" spans="1:6">
      <c r="A318" s="286"/>
      <c r="B318" s="286"/>
      <c r="C318" s="286"/>
      <c r="D318" s="286"/>
      <c r="E318" s="286"/>
      <c r="F318" s="286"/>
    </row>
    <row r="319" spans="1:6">
      <c r="A319" s="286"/>
      <c r="B319" s="286"/>
      <c r="C319" s="286"/>
      <c r="D319" s="286"/>
      <c r="E319" s="286"/>
      <c r="F319" s="286"/>
    </row>
    <row r="320" spans="1:6">
      <c r="A320" s="286"/>
      <c r="B320" s="286"/>
      <c r="C320" s="286"/>
      <c r="D320" s="286"/>
      <c r="E320" s="286"/>
      <c r="F320" s="286"/>
    </row>
    <row r="321" spans="1:6">
      <c r="A321" s="286"/>
      <c r="B321" s="286"/>
      <c r="C321" s="286"/>
      <c r="D321" s="286"/>
      <c r="E321" s="286"/>
      <c r="F321" s="286"/>
    </row>
    <row r="322" spans="1:6">
      <c r="A322" s="286"/>
      <c r="B322" s="286"/>
      <c r="C322" s="286"/>
      <c r="D322" s="286"/>
      <c r="E322" s="286"/>
      <c r="F322" s="286"/>
    </row>
    <row r="323" spans="1:6">
      <c r="A323" s="286"/>
      <c r="B323" s="286"/>
      <c r="C323" s="286"/>
      <c r="D323" s="286"/>
      <c r="E323" s="286"/>
      <c r="F323" s="286"/>
    </row>
    <row r="324" spans="1:6">
      <c r="A324" s="286"/>
      <c r="B324" s="286"/>
      <c r="C324" s="286"/>
      <c r="D324" s="286"/>
      <c r="E324" s="286"/>
      <c r="F324" s="286"/>
    </row>
    <row r="325" spans="1:6">
      <c r="A325" s="286"/>
      <c r="B325" s="286"/>
      <c r="C325" s="286"/>
      <c r="D325" s="286"/>
      <c r="E325" s="286"/>
      <c r="F325" s="286"/>
    </row>
    <row r="326" spans="1:6">
      <c r="A326" s="286"/>
      <c r="B326" s="286"/>
      <c r="C326" s="286"/>
      <c r="D326" s="286"/>
      <c r="E326" s="286"/>
      <c r="F326" s="286"/>
    </row>
    <row r="327" spans="1:6">
      <c r="A327" s="286"/>
      <c r="B327" s="286"/>
      <c r="C327" s="286"/>
      <c r="D327" s="286"/>
      <c r="E327" s="286"/>
      <c r="F327" s="286"/>
    </row>
    <row r="328" spans="1:6">
      <c r="A328" s="286"/>
      <c r="B328" s="286"/>
      <c r="C328" s="286"/>
      <c r="D328" s="286"/>
      <c r="E328" s="286"/>
      <c r="F328" s="286"/>
    </row>
    <row r="329" spans="1:6">
      <c r="A329" s="286"/>
      <c r="B329" s="286"/>
      <c r="C329" s="286"/>
      <c r="D329" s="286"/>
      <c r="E329" s="286"/>
      <c r="F329" s="286"/>
    </row>
    <row r="330" spans="1:6">
      <c r="A330" s="286"/>
      <c r="B330" s="286"/>
      <c r="C330" s="286"/>
      <c r="D330" s="286"/>
      <c r="E330" s="286"/>
      <c r="F330" s="286"/>
    </row>
    <row r="331" spans="1:6">
      <c r="A331" s="286"/>
      <c r="B331" s="286"/>
      <c r="C331" s="286"/>
      <c r="D331" s="286"/>
      <c r="E331" s="286"/>
      <c r="F331" s="286"/>
    </row>
    <row r="332" spans="1:6">
      <c r="A332" s="286"/>
      <c r="B332" s="286"/>
      <c r="C332" s="286"/>
      <c r="D332" s="286"/>
      <c r="E332" s="286"/>
      <c r="F332" s="286"/>
    </row>
    <row r="333" spans="1:6">
      <c r="A333" s="286"/>
      <c r="B333" s="286"/>
      <c r="C333" s="286"/>
      <c r="D333" s="286"/>
      <c r="E333" s="286"/>
      <c r="F333" s="286"/>
    </row>
    <row r="334" spans="1:6">
      <c r="A334" s="286"/>
      <c r="B334" s="286"/>
      <c r="C334" s="286"/>
      <c r="D334" s="286"/>
      <c r="E334" s="286"/>
      <c r="F334" s="286"/>
    </row>
    <row r="335" spans="1:6">
      <c r="A335" s="286"/>
      <c r="B335" s="286"/>
      <c r="C335" s="286"/>
      <c r="D335" s="286"/>
      <c r="E335" s="286"/>
      <c r="F335" s="286"/>
    </row>
    <row r="336" spans="1:6">
      <c r="A336" s="286"/>
      <c r="B336" s="286"/>
      <c r="C336" s="286"/>
      <c r="D336" s="286"/>
      <c r="E336" s="286"/>
      <c r="F336" s="286"/>
    </row>
    <row r="337" spans="1:6">
      <c r="A337" s="286"/>
      <c r="B337" s="286"/>
      <c r="C337" s="286"/>
      <c r="D337" s="286"/>
      <c r="E337" s="286"/>
      <c r="F337" s="286"/>
    </row>
    <row r="338" spans="1:6">
      <c r="A338" s="286"/>
      <c r="B338" s="286"/>
      <c r="C338" s="286"/>
      <c r="D338" s="286"/>
      <c r="E338" s="286"/>
      <c r="F338" s="286"/>
    </row>
    <row r="339" spans="1:6">
      <c r="A339" s="286"/>
      <c r="B339" s="286"/>
      <c r="C339" s="286"/>
      <c r="D339" s="286"/>
      <c r="E339" s="286"/>
      <c r="F339" s="286"/>
    </row>
    <row r="340" spans="1:6">
      <c r="A340" s="286"/>
      <c r="B340" s="286"/>
      <c r="C340" s="286"/>
      <c r="D340" s="286"/>
      <c r="E340" s="286"/>
      <c r="F340" s="286"/>
    </row>
    <row r="341" spans="1:6">
      <c r="A341" s="286"/>
      <c r="B341" s="286"/>
      <c r="C341" s="286"/>
      <c r="D341" s="286"/>
      <c r="E341" s="286"/>
      <c r="F341" s="286"/>
    </row>
    <row r="342" spans="1:6">
      <c r="A342" s="286"/>
      <c r="B342" s="286"/>
      <c r="C342" s="286"/>
      <c r="D342" s="286"/>
      <c r="E342" s="286"/>
      <c r="F342" s="286"/>
    </row>
    <row r="343" spans="1:6">
      <c r="A343" s="286"/>
      <c r="B343" s="286"/>
      <c r="C343" s="286"/>
      <c r="D343" s="286"/>
      <c r="E343" s="286"/>
      <c r="F343" s="286"/>
    </row>
    <row r="344" spans="1:6">
      <c r="A344" s="286"/>
      <c r="B344" s="286"/>
      <c r="C344" s="286"/>
      <c r="D344" s="286"/>
      <c r="E344" s="286"/>
      <c r="F344" s="286"/>
    </row>
    <row r="345" spans="1:6">
      <c r="A345" s="286"/>
      <c r="B345" s="286"/>
      <c r="C345" s="286"/>
      <c r="D345" s="286"/>
      <c r="E345" s="286"/>
      <c r="F345" s="286"/>
    </row>
    <row r="346" spans="1:6">
      <c r="A346" s="286"/>
      <c r="B346" s="286"/>
      <c r="C346" s="286"/>
      <c r="D346" s="286"/>
      <c r="E346" s="286"/>
      <c r="F346" s="286"/>
    </row>
    <row r="347" spans="1:6">
      <c r="A347" s="286"/>
      <c r="B347" s="286"/>
      <c r="C347" s="286"/>
      <c r="D347" s="286"/>
      <c r="E347" s="286"/>
      <c r="F347" s="286"/>
    </row>
    <row r="348" spans="1:6">
      <c r="A348" s="286"/>
      <c r="B348" s="286"/>
      <c r="C348" s="286"/>
      <c r="D348" s="286"/>
      <c r="E348" s="286"/>
      <c r="F348" s="286"/>
    </row>
    <row r="349" spans="1:6">
      <c r="A349" s="286"/>
      <c r="B349" s="286"/>
      <c r="C349" s="286"/>
      <c r="D349" s="286"/>
      <c r="E349" s="286"/>
      <c r="F349" s="286"/>
    </row>
    <row r="350" spans="1:6">
      <c r="A350" s="286"/>
      <c r="B350" s="286"/>
      <c r="C350" s="286"/>
      <c r="D350" s="286"/>
      <c r="E350" s="286"/>
      <c r="F350" s="286"/>
    </row>
    <row r="351" spans="1:6">
      <c r="A351" s="286"/>
      <c r="B351" s="286"/>
      <c r="C351" s="286"/>
      <c r="D351" s="286"/>
      <c r="E351" s="286"/>
      <c r="F351" s="286"/>
    </row>
    <row r="352" spans="1:6">
      <c r="A352" s="286"/>
      <c r="B352" s="286"/>
      <c r="C352" s="286"/>
      <c r="D352" s="286"/>
      <c r="E352" s="286"/>
      <c r="F352" s="286"/>
    </row>
    <row r="353" spans="1:6">
      <c r="A353" s="286"/>
      <c r="B353" s="286"/>
      <c r="C353" s="286"/>
      <c r="D353" s="286"/>
      <c r="E353" s="286"/>
      <c r="F353" s="286"/>
    </row>
    <row r="354" spans="1:6">
      <c r="A354" s="286"/>
      <c r="B354" s="286"/>
      <c r="C354" s="286"/>
      <c r="D354" s="286"/>
      <c r="E354" s="286"/>
      <c r="F354" s="286"/>
    </row>
    <row r="355" spans="1:6">
      <c r="A355" s="286"/>
      <c r="B355" s="286"/>
      <c r="C355" s="286"/>
      <c r="D355" s="286"/>
      <c r="E355" s="286"/>
      <c r="F355" s="286"/>
    </row>
    <row r="356" spans="1:6">
      <c r="A356" s="286"/>
      <c r="B356" s="286"/>
      <c r="C356" s="286"/>
      <c r="D356" s="286"/>
      <c r="E356" s="286"/>
      <c r="F356" s="286"/>
    </row>
    <row r="357" spans="1:6">
      <c r="A357" s="286"/>
      <c r="B357" s="286"/>
      <c r="C357" s="286"/>
      <c r="D357" s="286"/>
      <c r="E357" s="286"/>
      <c r="F357" s="286"/>
    </row>
    <row r="358" spans="1:6">
      <c r="A358" s="286"/>
      <c r="B358" s="286"/>
      <c r="C358" s="286"/>
      <c r="D358" s="286"/>
      <c r="E358" s="286"/>
      <c r="F358" s="286"/>
    </row>
    <row r="359" spans="1:6">
      <c r="A359" s="286"/>
      <c r="B359" s="286"/>
      <c r="C359" s="286"/>
      <c r="D359" s="286"/>
      <c r="E359" s="286"/>
      <c r="F359" s="286"/>
    </row>
    <row r="360" spans="1:6">
      <c r="A360" s="286"/>
      <c r="B360" s="286"/>
      <c r="C360" s="286"/>
      <c r="D360" s="286"/>
      <c r="E360" s="286"/>
      <c r="F360" s="286"/>
    </row>
    <row r="361" spans="1:6">
      <c r="A361" s="286"/>
      <c r="B361" s="286"/>
      <c r="C361" s="286"/>
      <c r="D361" s="286"/>
      <c r="E361" s="286"/>
      <c r="F361" s="286"/>
    </row>
    <row r="362" spans="1:6">
      <c r="A362" s="286"/>
      <c r="B362" s="286"/>
      <c r="C362" s="286"/>
      <c r="D362" s="286"/>
      <c r="E362" s="286"/>
      <c r="F362" s="286"/>
    </row>
    <row r="363" spans="1:6">
      <c r="A363" s="286"/>
      <c r="B363" s="286"/>
      <c r="C363" s="286"/>
      <c r="D363" s="286"/>
      <c r="E363" s="286"/>
      <c r="F363" s="286"/>
    </row>
    <row r="364" spans="1:6">
      <c r="A364" s="286"/>
      <c r="B364" s="286"/>
      <c r="C364" s="286"/>
      <c r="D364" s="286"/>
      <c r="E364" s="286"/>
      <c r="F364" s="286"/>
    </row>
    <row r="365" spans="1:6">
      <c r="A365" s="286"/>
      <c r="B365" s="286"/>
      <c r="C365" s="286"/>
      <c r="D365" s="286"/>
      <c r="E365" s="286"/>
      <c r="F365" s="286"/>
    </row>
    <row r="366" spans="1:6">
      <c r="A366" s="286"/>
      <c r="B366" s="286"/>
      <c r="C366" s="286"/>
      <c r="D366" s="286"/>
      <c r="E366" s="286"/>
      <c r="F366" s="286"/>
    </row>
    <row r="367" spans="1:6">
      <c r="A367" s="286"/>
      <c r="B367" s="286"/>
      <c r="C367" s="286"/>
      <c r="D367" s="286"/>
      <c r="E367" s="286"/>
      <c r="F367" s="286"/>
    </row>
    <row r="368" spans="1:6">
      <c r="A368" s="286"/>
      <c r="B368" s="286"/>
      <c r="C368" s="286"/>
      <c r="D368" s="286"/>
      <c r="E368" s="286"/>
      <c r="F368" s="286"/>
    </row>
    <row r="369" spans="1:6">
      <c r="A369" s="286"/>
      <c r="B369" s="286"/>
      <c r="C369" s="286"/>
      <c r="D369" s="286"/>
      <c r="E369" s="286"/>
      <c r="F369" s="286"/>
    </row>
    <row r="370" spans="1:6">
      <c r="A370" s="286"/>
      <c r="B370" s="286"/>
      <c r="C370" s="286"/>
      <c r="D370" s="286"/>
      <c r="E370" s="286"/>
      <c r="F370" s="286"/>
    </row>
    <row r="371" spans="1:6">
      <c r="A371" s="286"/>
      <c r="B371" s="286"/>
      <c r="C371" s="286"/>
      <c r="D371" s="286"/>
      <c r="E371" s="286"/>
      <c r="F371" s="286"/>
    </row>
    <row r="372" spans="1:6">
      <c r="A372" s="286"/>
      <c r="B372" s="286"/>
      <c r="C372" s="286"/>
      <c r="D372" s="286"/>
      <c r="E372" s="286"/>
      <c r="F372" s="286"/>
    </row>
    <row r="373" spans="1:6">
      <c r="A373" s="286"/>
      <c r="B373" s="286"/>
      <c r="C373" s="286"/>
      <c r="D373" s="286"/>
      <c r="E373" s="286"/>
      <c r="F373" s="286"/>
    </row>
    <row r="374" spans="1:6">
      <c r="A374" s="286"/>
      <c r="B374" s="286"/>
      <c r="C374" s="286"/>
      <c r="D374" s="286"/>
      <c r="E374" s="286"/>
      <c r="F374" s="286"/>
    </row>
    <row r="375" spans="1:6">
      <c r="A375" s="286"/>
      <c r="B375" s="286"/>
      <c r="C375" s="286"/>
      <c r="D375" s="286"/>
      <c r="E375" s="286"/>
      <c r="F375" s="286"/>
    </row>
    <row r="376" spans="1:6">
      <c r="A376" s="286"/>
      <c r="B376" s="286"/>
      <c r="C376" s="286"/>
      <c r="D376" s="286"/>
      <c r="E376" s="286"/>
      <c r="F376" s="286"/>
    </row>
    <row r="377" spans="1:6">
      <c r="A377" s="286"/>
      <c r="B377" s="286"/>
      <c r="C377" s="286"/>
      <c r="D377" s="286"/>
      <c r="E377" s="286"/>
      <c r="F377" s="286"/>
    </row>
    <row r="378" spans="1:6">
      <c r="A378" s="286"/>
      <c r="B378" s="286"/>
      <c r="C378" s="286"/>
      <c r="D378" s="286"/>
      <c r="E378" s="286"/>
      <c r="F378" s="286"/>
    </row>
    <row r="379" spans="1:6">
      <c r="A379" s="286"/>
      <c r="B379" s="286"/>
      <c r="C379" s="286"/>
      <c r="D379" s="286"/>
      <c r="E379" s="286"/>
      <c r="F379" s="286"/>
    </row>
    <row r="380" spans="1:6">
      <c r="A380" s="286"/>
      <c r="B380" s="286"/>
      <c r="C380" s="286"/>
      <c r="D380" s="286"/>
      <c r="E380" s="286"/>
      <c r="F380" s="286"/>
    </row>
    <row r="381" spans="1:6">
      <c r="A381" s="286"/>
      <c r="B381" s="286"/>
      <c r="C381" s="286"/>
      <c r="D381" s="286"/>
      <c r="E381" s="286"/>
      <c r="F381" s="286"/>
    </row>
    <row r="382" spans="1:6">
      <c r="A382" s="286"/>
      <c r="B382" s="286"/>
      <c r="C382" s="286"/>
      <c r="D382" s="286"/>
      <c r="E382" s="286"/>
      <c r="F382" s="286"/>
    </row>
    <row r="383" spans="1:6">
      <c r="A383" s="286"/>
      <c r="B383" s="286"/>
      <c r="C383" s="286"/>
      <c r="D383" s="286"/>
      <c r="E383" s="286"/>
      <c r="F383" s="286"/>
    </row>
    <row r="384" spans="1:6">
      <c r="A384" s="286"/>
      <c r="B384" s="286"/>
      <c r="C384" s="286"/>
      <c r="D384" s="286"/>
      <c r="E384" s="286"/>
      <c r="F384" s="286"/>
    </row>
    <row r="385" spans="1:6">
      <c r="A385" s="286"/>
      <c r="B385" s="286"/>
      <c r="C385" s="286"/>
      <c r="D385" s="286"/>
      <c r="E385" s="286"/>
      <c r="F385" s="286"/>
    </row>
    <row r="386" spans="1:6">
      <c r="A386" s="286"/>
      <c r="B386" s="286"/>
      <c r="C386" s="286"/>
      <c r="D386" s="286"/>
      <c r="E386" s="286"/>
      <c r="F386" s="286"/>
    </row>
    <row r="387" spans="1:6">
      <c r="A387" s="286"/>
      <c r="B387" s="286"/>
      <c r="C387" s="286"/>
      <c r="D387" s="286"/>
      <c r="E387" s="286"/>
      <c r="F387" s="286"/>
    </row>
    <row r="388" spans="1:6">
      <c r="A388" s="286"/>
      <c r="B388" s="286"/>
      <c r="C388" s="286"/>
      <c r="D388" s="286"/>
      <c r="E388" s="286"/>
      <c r="F388" s="286"/>
    </row>
    <row r="389" spans="1:6">
      <c r="A389" s="286"/>
      <c r="B389" s="286"/>
      <c r="C389" s="286"/>
      <c r="D389" s="286"/>
      <c r="E389" s="286"/>
      <c r="F389" s="286"/>
    </row>
    <row r="390" spans="1:6">
      <c r="A390" s="286"/>
      <c r="B390" s="286"/>
      <c r="C390" s="286"/>
      <c r="D390" s="286"/>
      <c r="E390" s="286"/>
      <c r="F390" s="286"/>
    </row>
    <row r="391" spans="1:6">
      <c r="A391" s="286"/>
      <c r="B391" s="286"/>
      <c r="C391" s="286"/>
      <c r="D391" s="286"/>
      <c r="E391" s="286"/>
      <c r="F391" s="286"/>
    </row>
    <row r="392" spans="1:6">
      <c r="A392" s="286"/>
      <c r="B392" s="286"/>
      <c r="C392" s="286"/>
      <c r="D392" s="286"/>
      <c r="E392" s="286"/>
      <c r="F392" s="286"/>
    </row>
    <row r="393" spans="1:6">
      <c r="A393" s="286"/>
      <c r="B393" s="286"/>
      <c r="C393" s="286"/>
      <c r="D393" s="286"/>
      <c r="E393" s="286"/>
      <c r="F393" s="286"/>
    </row>
    <row r="394" spans="1:6">
      <c r="A394" s="286"/>
      <c r="B394" s="286"/>
      <c r="C394" s="286"/>
      <c r="D394" s="286"/>
      <c r="E394" s="286"/>
      <c r="F394" s="286"/>
    </row>
    <row r="395" spans="1:6">
      <c r="A395" s="286"/>
      <c r="B395" s="286"/>
      <c r="C395" s="286"/>
      <c r="D395" s="286"/>
      <c r="E395" s="286"/>
      <c r="F395" s="286"/>
    </row>
    <row r="396" spans="1:6">
      <c r="A396" s="286"/>
      <c r="B396" s="286"/>
      <c r="C396" s="286"/>
      <c r="D396" s="286"/>
      <c r="E396" s="286"/>
      <c r="F396" s="286"/>
    </row>
    <row r="397" spans="1:6">
      <c r="A397" s="286"/>
      <c r="B397" s="286"/>
      <c r="C397" s="286"/>
      <c r="D397" s="286"/>
      <c r="E397" s="286"/>
      <c r="F397" s="286"/>
    </row>
    <row r="398" spans="1:6">
      <c r="A398" s="286"/>
      <c r="B398" s="286"/>
      <c r="C398" s="286"/>
      <c r="D398" s="286"/>
      <c r="E398" s="286"/>
      <c r="F398" s="286"/>
    </row>
    <row r="399" spans="1:6">
      <c r="A399" s="286"/>
      <c r="B399" s="286"/>
      <c r="C399" s="286"/>
      <c r="D399" s="286"/>
      <c r="E399" s="286"/>
      <c r="F399" s="286"/>
    </row>
    <row r="400" spans="1:6">
      <c r="A400" s="286"/>
      <c r="B400" s="286"/>
      <c r="C400" s="286"/>
      <c r="D400" s="286"/>
      <c r="E400" s="286"/>
      <c r="F400" s="286"/>
    </row>
    <row r="401" spans="1:6">
      <c r="A401" s="286"/>
      <c r="B401" s="286"/>
      <c r="C401" s="286"/>
      <c r="D401" s="286"/>
      <c r="E401" s="286"/>
      <c r="F401" s="286"/>
    </row>
    <row r="402" spans="1:6">
      <c r="A402" s="286"/>
      <c r="B402" s="286"/>
      <c r="C402" s="286"/>
      <c r="D402" s="286"/>
      <c r="E402" s="286"/>
      <c r="F402" s="286"/>
    </row>
    <row r="403" spans="1:6">
      <c r="A403" s="286"/>
      <c r="B403" s="286"/>
      <c r="C403" s="286"/>
      <c r="D403" s="286"/>
      <c r="E403" s="286"/>
      <c r="F403" s="286"/>
    </row>
    <row r="404" spans="1:6">
      <c r="A404" s="286"/>
      <c r="B404" s="286"/>
      <c r="C404" s="286"/>
      <c r="D404" s="286"/>
      <c r="E404" s="286"/>
      <c r="F404" s="286"/>
    </row>
    <row r="405" spans="1:6">
      <c r="A405" s="286"/>
      <c r="B405" s="286"/>
      <c r="C405" s="286"/>
      <c r="D405" s="286"/>
      <c r="E405" s="286"/>
      <c r="F405" s="286"/>
    </row>
    <row r="406" spans="1:6">
      <c r="A406" s="286"/>
      <c r="B406" s="286"/>
      <c r="C406" s="286"/>
      <c r="D406" s="286"/>
      <c r="E406" s="286"/>
      <c r="F406" s="286"/>
    </row>
    <row r="407" spans="1:6">
      <c r="A407" s="286"/>
      <c r="B407" s="286"/>
      <c r="C407" s="286"/>
      <c r="D407" s="286"/>
      <c r="E407" s="286"/>
      <c r="F407" s="286"/>
    </row>
    <row r="408" spans="1:6">
      <c r="A408" s="286"/>
      <c r="B408" s="286"/>
      <c r="C408" s="286"/>
      <c r="D408" s="286"/>
      <c r="E408" s="286"/>
      <c r="F408" s="286"/>
    </row>
    <row r="409" spans="1:6">
      <c r="A409" s="286"/>
      <c r="B409" s="286"/>
      <c r="C409" s="286"/>
      <c r="D409" s="286"/>
      <c r="E409" s="286"/>
      <c r="F409" s="286"/>
    </row>
    <row r="410" spans="1:6">
      <c r="A410" s="286"/>
      <c r="B410" s="286"/>
      <c r="C410" s="286"/>
      <c r="D410" s="286"/>
      <c r="E410" s="286"/>
      <c r="F410" s="286"/>
    </row>
    <row r="411" spans="1:6">
      <c r="A411" s="286"/>
      <c r="B411" s="286"/>
      <c r="C411" s="286"/>
      <c r="D411" s="286"/>
      <c r="E411" s="286"/>
      <c r="F411" s="286"/>
    </row>
    <row r="412" spans="1:6">
      <c r="A412" s="286"/>
      <c r="B412" s="286"/>
      <c r="C412" s="286"/>
      <c r="D412" s="286"/>
      <c r="E412" s="286"/>
      <c r="F412" s="286"/>
    </row>
    <row r="413" spans="1:6">
      <c r="A413" s="286"/>
      <c r="B413" s="286"/>
      <c r="C413" s="286"/>
      <c r="D413" s="286"/>
      <c r="E413" s="286"/>
      <c r="F413" s="286"/>
    </row>
    <row r="414" spans="1:6">
      <c r="A414" s="286"/>
      <c r="B414" s="286"/>
      <c r="C414" s="286"/>
      <c r="D414" s="286"/>
      <c r="E414" s="286"/>
      <c r="F414" s="286"/>
    </row>
    <row r="415" spans="1:6">
      <c r="A415" s="286"/>
      <c r="B415" s="286"/>
      <c r="C415" s="286"/>
      <c r="D415" s="286"/>
      <c r="E415" s="286"/>
      <c r="F415" s="286"/>
    </row>
    <row r="416" spans="1:6">
      <c r="A416" s="286"/>
      <c r="B416" s="286"/>
      <c r="C416" s="286"/>
      <c r="D416" s="286"/>
      <c r="E416" s="286"/>
      <c r="F416" s="286"/>
    </row>
    <row r="417" spans="1:6">
      <c r="A417" s="286"/>
      <c r="B417" s="286"/>
      <c r="C417" s="286"/>
      <c r="D417" s="286"/>
      <c r="E417" s="286"/>
      <c r="F417" s="286"/>
    </row>
    <row r="418" spans="1:6">
      <c r="A418" s="286"/>
      <c r="B418" s="286"/>
      <c r="C418" s="286"/>
      <c r="D418" s="286"/>
      <c r="E418" s="286"/>
      <c r="F418" s="286"/>
    </row>
    <row r="419" spans="1:6">
      <c r="A419" s="286"/>
      <c r="B419" s="286"/>
      <c r="C419" s="286"/>
      <c r="D419" s="286"/>
      <c r="E419" s="286"/>
      <c r="F419" s="286"/>
    </row>
    <row r="420" spans="1:6">
      <c r="A420" s="286"/>
      <c r="B420" s="286"/>
      <c r="C420" s="286"/>
      <c r="D420" s="286"/>
      <c r="E420" s="286"/>
      <c r="F420" s="286"/>
    </row>
    <row r="421" spans="1:6">
      <c r="A421" s="286"/>
      <c r="B421" s="286"/>
      <c r="C421" s="286"/>
      <c r="D421" s="286"/>
      <c r="E421" s="286"/>
      <c r="F421" s="286"/>
    </row>
    <row r="422" spans="1:6">
      <c r="A422" s="286"/>
      <c r="B422" s="286"/>
      <c r="C422" s="286"/>
      <c r="D422" s="286"/>
      <c r="E422" s="286"/>
      <c r="F422" s="286"/>
    </row>
    <row r="423" spans="1:6">
      <c r="A423" s="286"/>
      <c r="B423" s="286"/>
      <c r="C423" s="286"/>
      <c r="D423" s="286"/>
      <c r="E423" s="286"/>
      <c r="F423" s="286"/>
    </row>
    <row r="424" spans="1:6">
      <c r="A424" s="286"/>
      <c r="B424" s="286"/>
      <c r="C424" s="286"/>
      <c r="D424" s="286"/>
      <c r="E424" s="286"/>
      <c r="F424" s="286"/>
    </row>
    <row r="425" spans="1:6">
      <c r="A425" s="286"/>
      <c r="B425" s="286"/>
      <c r="C425" s="286"/>
      <c r="D425" s="286"/>
      <c r="E425" s="286"/>
      <c r="F425" s="286"/>
    </row>
    <row r="426" spans="1:6">
      <c r="A426" s="286"/>
      <c r="B426" s="286"/>
      <c r="C426" s="286"/>
      <c r="D426" s="286"/>
      <c r="E426" s="286"/>
      <c r="F426" s="286"/>
    </row>
    <row r="427" spans="1:6">
      <c r="A427" s="286"/>
      <c r="B427" s="286"/>
      <c r="C427" s="286"/>
      <c r="D427" s="286"/>
      <c r="E427" s="286"/>
      <c r="F427" s="286"/>
    </row>
    <row r="428" spans="1:6">
      <c r="A428" s="286"/>
      <c r="B428" s="286"/>
      <c r="C428" s="286"/>
      <c r="D428" s="286"/>
      <c r="E428" s="286"/>
      <c r="F428" s="286"/>
    </row>
    <row r="429" spans="1:6">
      <c r="A429" s="286"/>
      <c r="B429" s="286"/>
      <c r="C429" s="286"/>
      <c r="D429" s="286"/>
      <c r="E429" s="286"/>
      <c r="F429" s="286"/>
    </row>
    <row r="430" spans="1:6">
      <c r="A430" s="286"/>
      <c r="B430" s="286"/>
      <c r="C430" s="286"/>
      <c r="D430" s="286"/>
      <c r="E430" s="286"/>
      <c r="F430" s="286"/>
    </row>
    <row r="431" spans="1:6">
      <c r="A431" s="286"/>
      <c r="B431" s="286"/>
      <c r="C431" s="286"/>
      <c r="D431" s="286"/>
      <c r="E431" s="286"/>
      <c r="F431" s="286"/>
    </row>
    <row r="432" spans="1:6">
      <c r="A432" s="286"/>
      <c r="B432" s="286"/>
      <c r="C432" s="286"/>
      <c r="D432" s="286"/>
      <c r="E432" s="286"/>
      <c r="F432" s="286"/>
    </row>
    <row r="433" spans="1:6">
      <c r="A433" s="286"/>
      <c r="B433" s="286"/>
      <c r="C433" s="286"/>
      <c r="D433" s="286"/>
      <c r="E433" s="286"/>
      <c r="F433" s="286"/>
    </row>
    <row r="434" spans="1:6">
      <c r="A434" s="286"/>
      <c r="B434" s="286"/>
      <c r="C434" s="286"/>
      <c r="D434" s="286"/>
      <c r="E434" s="286"/>
      <c r="F434" s="286"/>
    </row>
    <row r="435" spans="1:6">
      <c r="A435" s="286"/>
      <c r="B435" s="286"/>
      <c r="C435" s="286"/>
      <c r="D435" s="286"/>
      <c r="E435" s="286"/>
      <c r="F435" s="286"/>
    </row>
    <row r="436" spans="1:6">
      <c r="A436" s="286"/>
      <c r="B436" s="286"/>
      <c r="C436" s="286"/>
      <c r="D436" s="286"/>
      <c r="E436" s="286"/>
      <c r="F436" s="286"/>
    </row>
    <row r="437" spans="1:6">
      <c r="A437" s="286"/>
      <c r="B437" s="286"/>
      <c r="C437" s="286"/>
      <c r="D437" s="286"/>
      <c r="E437" s="286"/>
      <c r="F437" s="286"/>
    </row>
    <row r="438" spans="1:6">
      <c r="A438" s="286"/>
      <c r="B438" s="286"/>
      <c r="C438" s="286"/>
      <c r="D438" s="286"/>
      <c r="E438" s="286"/>
      <c r="F438" s="286"/>
    </row>
    <row r="439" spans="1:6">
      <c r="A439" s="286"/>
      <c r="B439" s="286"/>
      <c r="C439" s="286"/>
      <c r="D439" s="286"/>
      <c r="E439" s="286"/>
      <c r="F439" s="286"/>
    </row>
    <row r="440" spans="1:6">
      <c r="A440" s="286"/>
      <c r="B440" s="286"/>
      <c r="C440" s="286"/>
      <c r="D440" s="286"/>
      <c r="E440" s="286"/>
      <c r="F440" s="286"/>
    </row>
    <row r="441" spans="1:6">
      <c r="A441" s="286"/>
      <c r="B441" s="286"/>
      <c r="C441" s="286"/>
      <c r="D441" s="286"/>
      <c r="E441" s="286"/>
      <c r="F441" s="286"/>
    </row>
    <row r="442" spans="1:6">
      <c r="A442" s="286"/>
      <c r="B442" s="286"/>
      <c r="C442" s="286"/>
      <c r="D442" s="286"/>
      <c r="E442" s="286"/>
      <c r="F442" s="286"/>
    </row>
    <row r="443" spans="1:6">
      <c r="A443" s="286"/>
      <c r="B443" s="286"/>
      <c r="C443" s="286"/>
      <c r="D443" s="286"/>
      <c r="E443" s="286"/>
      <c r="F443" s="286"/>
    </row>
    <row r="444" spans="1:6">
      <c r="A444" s="286"/>
      <c r="B444" s="286"/>
      <c r="C444" s="286"/>
      <c r="D444" s="286"/>
      <c r="E444" s="286"/>
      <c r="F444" s="286"/>
    </row>
    <row r="445" spans="1:6">
      <c r="A445" s="286"/>
      <c r="B445" s="286"/>
      <c r="C445" s="286"/>
      <c r="D445" s="286"/>
      <c r="E445" s="286"/>
      <c r="F445" s="286"/>
    </row>
    <row r="446" spans="1:6">
      <c r="A446" s="286"/>
      <c r="B446" s="286"/>
      <c r="C446" s="286"/>
      <c r="D446" s="286"/>
      <c r="E446" s="286"/>
      <c r="F446" s="286"/>
    </row>
    <row r="447" spans="1:6">
      <c r="A447" s="286"/>
      <c r="B447" s="286"/>
      <c r="C447" s="286"/>
      <c r="D447" s="286"/>
      <c r="E447" s="286"/>
      <c r="F447" s="286"/>
    </row>
    <row r="448" spans="1:6">
      <c r="A448" s="286"/>
      <c r="B448" s="286"/>
      <c r="C448" s="286"/>
      <c r="D448" s="286"/>
      <c r="E448" s="286"/>
      <c r="F448" s="286"/>
    </row>
    <row r="449" spans="1:6">
      <c r="A449" s="286"/>
      <c r="B449" s="286"/>
      <c r="C449" s="286"/>
      <c r="D449" s="286"/>
      <c r="E449" s="286"/>
      <c r="F449" s="286"/>
    </row>
    <row r="450" spans="1:6">
      <c r="A450" s="286"/>
      <c r="B450" s="286"/>
      <c r="C450" s="286"/>
      <c r="D450" s="286"/>
      <c r="E450" s="286"/>
      <c r="F450" s="286"/>
    </row>
    <row r="451" spans="1:6">
      <c r="A451" s="286"/>
      <c r="B451" s="286"/>
      <c r="C451" s="286"/>
      <c r="D451" s="286"/>
      <c r="E451" s="286"/>
      <c r="F451" s="286"/>
    </row>
    <row r="452" spans="1:6">
      <c r="A452" s="286"/>
      <c r="B452" s="286"/>
      <c r="C452" s="286"/>
      <c r="D452" s="286"/>
      <c r="E452" s="286"/>
      <c r="F452" s="286"/>
    </row>
    <row r="453" spans="1:6">
      <c r="A453" s="286"/>
      <c r="B453" s="286"/>
      <c r="C453" s="286"/>
      <c r="D453" s="286"/>
      <c r="E453" s="286"/>
      <c r="F453" s="286"/>
    </row>
    <row r="454" spans="1:6">
      <c r="A454" s="286"/>
      <c r="B454" s="286"/>
      <c r="C454" s="286"/>
      <c r="D454" s="286"/>
      <c r="E454" s="286"/>
      <c r="F454" s="286"/>
    </row>
    <row r="455" spans="1:6">
      <c r="A455" s="286"/>
      <c r="B455" s="286"/>
      <c r="C455" s="286"/>
      <c r="D455" s="286"/>
      <c r="E455" s="286"/>
      <c r="F455" s="286"/>
    </row>
    <row r="456" spans="1:6">
      <c r="A456" s="286"/>
      <c r="B456" s="286"/>
      <c r="C456" s="286"/>
      <c r="D456" s="286"/>
      <c r="E456" s="286"/>
      <c r="F456" s="286"/>
    </row>
    <row r="457" spans="1:6">
      <c r="A457" s="286"/>
      <c r="B457" s="286"/>
      <c r="C457" s="286"/>
      <c r="D457" s="286"/>
      <c r="E457" s="286"/>
      <c r="F457" s="286"/>
    </row>
    <row r="458" spans="1:6">
      <c r="A458" s="286"/>
      <c r="B458" s="286"/>
      <c r="C458" s="286"/>
      <c r="D458" s="286"/>
      <c r="E458" s="286"/>
      <c r="F458" s="286"/>
    </row>
    <row r="459" spans="1:6">
      <c r="A459" s="286"/>
      <c r="B459" s="286"/>
      <c r="C459" s="286"/>
      <c r="D459" s="286"/>
      <c r="E459" s="286"/>
      <c r="F459" s="286"/>
    </row>
    <row r="460" spans="1:6">
      <c r="A460" s="286"/>
      <c r="B460" s="286"/>
      <c r="C460" s="286"/>
      <c r="D460" s="286"/>
      <c r="E460" s="286"/>
      <c r="F460" s="286"/>
    </row>
    <row r="461" spans="1:6">
      <c r="A461" s="286"/>
      <c r="B461" s="286"/>
      <c r="C461" s="286"/>
      <c r="D461" s="286"/>
      <c r="E461" s="286"/>
      <c r="F461" s="286"/>
    </row>
    <row r="462" spans="1:6">
      <c r="A462" s="286"/>
      <c r="B462" s="286"/>
      <c r="C462" s="286"/>
      <c r="D462" s="286"/>
      <c r="E462" s="286"/>
      <c r="F462" s="286"/>
    </row>
    <row r="463" spans="1:6">
      <c r="A463" s="286"/>
      <c r="B463" s="286"/>
      <c r="C463" s="286"/>
      <c r="D463" s="286"/>
      <c r="E463" s="286"/>
      <c r="F463" s="286"/>
    </row>
    <row r="464" spans="1:6">
      <c r="A464" s="286"/>
      <c r="B464" s="286"/>
      <c r="C464" s="286"/>
      <c r="D464" s="286"/>
      <c r="E464" s="286"/>
      <c r="F464" s="286"/>
    </row>
    <row r="465" spans="1:6">
      <c r="A465" s="286"/>
      <c r="B465" s="286"/>
      <c r="C465" s="286"/>
      <c r="D465" s="286"/>
      <c r="E465" s="286"/>
      <c r="F465" s="286"/>
    </row>
    <row r="466" spans="1:6">
      <c r="A466" s="286"/>
      <c r="B466" s="286"/>
      <c r="C466" s="286"/>
      <c r="D466" s="286"/>
      <c r="E466" s="286"/>
      <c r="F466" s="286"/>
    </row>
    <row r="467" spans="1:6">
      <c r="A467" s="286"/>
      <c r="B467" s="286"/>
      <c r="C467" s="286"/>
      <c r="D467" s="286"/>
      <c r="E467" s="286"/>
      <c r="F467" s="286"/>
    </row>
    <row r="468" spans="1:6">
      <c r="A468" s="286"/>
      <c r="B468" s="286"/>
      <c r="C468" s="286"/>
      <c r="D468" s="286"/>
      <c r="E468" s="286"/>
      <c r="F468" s="286"/>
    </row>
    <row r="469" spans="1:6">
      <c r="A469" s="286"/>
      <c r="B469" s="286"/>
      <c r="C469" s="286"/>
      <c r="D469" s="286"/>
      <c r="E469" s="286"/>
      <c r="F469" s="286"/>
    </row>
    <row r="470" spans="1:6">
      <c r="A470" s="286"/>
      <c r="B470" s="286"/>
      <c r="C470" s="286"/>
      <c r="D470" s="286"/>
      <c r="E470" s="286"/>
      <c r="F470" s="286"/>
    </row>
    <row r="471" spans="1:6">
      <c r="A471" s="286"/>
      <c r="B471" s="286"/>
      <c r="C471" s="286"/>
      <c r="D471" s="286"/>
      <c r="E471" s="286"/>
      <c r="F471" s="286"/>
    </row>
    <row r="472" spans="1:6">
      <c r="A472" s="286"/>
      <c r="B472" s="286"/>
      <c r="C472" s="286"/>
      <c r="D472" s="286"/>
      <c r="E472" s="286"/>
      <c r="F472" s="286"/>
    </row>
    <row r="473" spans="1:6">
      <c r="A473" s="286"/>
      <c r="B473" s="286"/>
      <c r="C473" s="286"/>
      <c r="D473" s="286"/>
      <c r="E473" s="286"/>
      <c r="F473" s="286"/>
    </row>
    <row r="474" spans="1:6">
      <c r="A474" s="286"/>
      <c r="B474" s="286"/>
      <c r="C474" s="286"/>
      <c r="D474" s="286"/>
      <c r="E474" s="286"/>
      <c r="F474" s="286"/>
    </row>
    <row r="475" spans="1:6">
      <c r="A475" s="286"/>
      <c r="B475" s="286"/>
      <c r="C475" s="286"/>
      <c r="D475" s="286"/>
      <c r="E475" s="286"/>
      <c r="F475" s="286"/>
    </row>
    <row r="476" spans="1:6">
      <c r="A476" s="286"/>
      <c r="B476" s="286"/>
      <c r="C476" s="286"/>
      <c r="D476" s="286"/>
      <c r="E476" s="286"/>
      <c r="F476" s="286"/>
    </row>
    <row r="477" spans="1:6">
      <c r="A477" s="286"/>
      <c r="B477" s="286"/>
      <c r="C477" s="286"/>
      <c r="D477" s="286"/>
      <c r="E477" s="286"/>
      <c r="F477" s="286"/>
    </row>
    <row r="478" spans="1:6">
      <c r="A478" s="286"/>
      <c r="B478" s="286"/>
      <c r="C478" s="286"/>
      <c r="D478" s="286"/>
      <c r="E478" s="286"/>
      <c r="F478" s="286"/>
    </row>
    <row r="479" spans="1:6">
      <c r="A479" s="286"/>
      <c r="B479" s="286"/>
      <c r="C479" s="286"/>
      <c r="D479" s="286"/>
      <c r="E479" s="286"/>
      <c r="F479" s="286"/>
    </row>
    <row r="480" spans="1:6">
      <c r="A480" s="286"/>
      <c r="B480" s="286"/>
      <c r="C480" s="286"/>
      <c r="D480" s="286"/>
      <c r="E480" s="286"/>
      <c r="F480" s="286"/>
    </row>
    <row r="481" spans="1:6">
      <c r="A481" s="286"/>
      <c r="B481" s="286"/>
      <c r="C481" s="286"/>
      <c r="D481" s="286"/>
      <c r="E481" s="286"/>
      <c r="F481" s="286"/>
    </row>
    <row r="482" spans="1:6">
      <c r="A482" s="286"/>
      <c r="B482" s="286"/>
      <c r="C482" s="286"/>
      <c r="D482" s="286"/>
      <c r="E482" s="286"/>
      <c r="F482" s="286"/>
    </row>
    <row r="483" spans="1:6">
      <c r="A483" s="286"/>
      <c r="B483" s="286"/>
      <c r="C483" s="286"/>
      <c r="D483" s="286"/>
      <c r="E483" s="286"/>
      <c r="F483" s="286"/>
    </row>
    <row r="484" spans="1:6">
      <c r="A484" s="286"/>
      <c r="B484" s="286"/>
      <c r="C484" s="286"/>
      <c r="D484" s="286"/>
      <c r="E484" s="286"/>
      <c r="F484" s="286"/>
    </row>
    <row r="485" spans="1:6">
      <c r="A485" s="286"/>
      <c r="B485" s="286"/>
      <c r="C485" s="286"/>
      <c r="D485" s="286"/>
      <c r="E485" s="286"/>
      <c r="F485" s="286"/>
    </row>
    <row r="486" spans="1:6">
      <c r="A486" s="286"/>
      <c r="B486" s="286"/>
      <c r="C486" s="286"/>
      <c r="D486" s="286"/>
      <c r="E486" s="286"/>
      <c r="F486" s="286"/>
    </row>
    <row r="487" spans="1:6">
      <c r="A487" s="286"/>
      <c r="B487" s="286"/>
      <c r="C487" s="286"/>
      <c r="D487" s="286"/>
      <c r="E487" s="286"/>
      <c r="F487" s="286"/>
    </row>
    <row r="488" spans="1:6">
      <c r="A488" s="286"/>
      <c r="B488" s="286"/>
      <c r="C488" s="286"/>
      <c r="D488" s="286"/>
      <c r="E488" s="286"/>
      <c r="F488" s="286"/>
    </row>
    <row r="489" spans="1:6">
      <c r="A489" s="286"/>
      <c r="B489" s="286"/>
      <c r="C489" s="286"/>
      <c r="D489" s="286"/>
      <c r="E489" s="286"/>
      <c r="F489" s="286"/>
    </row>
    <row r="490" spans="1:6">
      <c r="A490" s="286"/>
      <c r="B490" s="286"/>
      <c r="C490" s="286"/>
      <c r="D490" s="286"/>
      <c r="E490" s="286"/>
      <c r="F490" s="286"/>
    </row>
    <row r="491" spans="1:6">
      <c r="A491" s="286"/>
      <c r="B491" s="286"/>
      <c r="C491" s="286"/>
      <c r="D491" s="286"/>
      <c r="E491" s="286"/>
      <c r="F491" s="286"/>
    </row>
    <row r="492" spans="1:6">
      <c r="A492" s="286"/>
      <c r="B492" s="286"/>
      <c r="C492" s="286"/>
      <c r="D492" s="286"/>
      <c r="E492" s="286"/>
      <c r="F492" s="286"/>
    </row>
    <row r="493" spans="1:6">
      <c r="A493" s="286"/>
      <c r="B493" s="286"/>
      <c r="C493" s="286"/>
      <c r="D493" s="286"/>
      <c r="E493" s="286"/>
      <c r="F493" s="286"/>
    </row>
    <row r="494" spans="1:6">
      <c r="A494" s="286"/>
      <c r="B494" s="286"/>
      <c r="C494" s="286"/>
      <c r="D494" s="286"/>
      <c r="E494" s="286"/>
      <c r="F494" s="286"/>
    </row>
    <row r="495" spans="1:6">
      <c r="A495" s="286"/>
      <c r="B495" s="286"/>
      <c r="C495" s="286"/>
      <c r="D495" s="286"/>
      <c r="E495" s="286"/>
      <c r="F495" s="286"/>
    </row>
    <row r="496" spans="1:6">
      <c r="A496" s="286"/>
      <c r="B496" s="286"/>
      <c r="C496" s="286"/>
      <c r="D496" s="286"/>
      <c r="E496" s="286"/>
      <c r="F496" s="286"/>
    </row>
    <row r="497" spans="1:6">
      <c r="A497" s="286"/>
      <c r="B497" s="286"/>
      <c r="C497" s="286"/>
      <c r="D497" s="286"/>
      <c r="E497" s="286"/>
      <c r="F497" s="286"/>
    </row>
    <row r="498" spans="1:6">
      <c r="A498" s="286"/>
      <c r="B498" s="286"/>
      <c r="C498" s="286"/>
      <c r="D498" s="286"/>
      <c r="E498" s="286"/>
      <c r="F498" s="286"/>
    </row>
    <row r="499" spans="1:6">
      <c r="A499" s="286"/>
      <c r="B499" s="286"/>
      <c r="C499" s="286"/>
      <c r="D499" s="286"/>
      <c r="E499" s="286"/>
      <c r="F499" s="286"/>
    </row>
    <row r="500" spans="1:6">
      <c r="A500" s="286"/>
      <c r="B500" s="286"/>
      <c r="C500" s="286"/>
      <c r="D500" s="286"/>
      <c r="E500" s="286"/>
      <c r="F500" s="286"/>
    </row>
    <row r="501" spans="1:6">
      <c r="A501" s="286"/>
      <c r="B501" s="286"/>
      <c r="C501" s="286"/>
      <c r="D501" s="286"/>
      <c r="E501" s="286"/>
      <c r="F501" s="286"/>
    </row>
    <row r="502" spans="1:6">
      <c r="A502" s="286"/>
      <c r="B502" s="286"/>
      <c r="C502" s="286"/>
      <c r="D502" s="286"/>
      <c r="E502" s="286"/>
      <c r="F502" s="286"/>
    </row>
    <row r="503" spans="1:6">
      <c r="A503" s="286"/>
      <c r="B503" s="286"/>
      <c r="C503" s="286"/>
      <c r="D503" s="286"/>
      <c r="E503" s="286"/>
      <c r="F503" s="286"/>
    </row>
    <row r="504" spans="1:6">
      <c r="A504" s="286"/>
      <c r="B504" s="286"/>
      <c r="C504" s="286"/>
      <c r="D504" s="286"/>
      <c r="E504" s="286"/>
      <c r="F504" s="286"/>
    </row>
    <row r="505" spans="1:6">
      <c r="A505" s="286"/>
      <c r="B505" s="286"/>
      <c r="C505" s="286"/>
      <c r="D505" s="286"/>
      <c r="E505" s="286"/>
      <c r="F505" s="286"/>
    </row>
    <row r="506" spans="1:6">
      <c r="A506" s="286"/>
      <c r="B506" s="286"/>
      <c r="C506" s="286"/>
      <c r="D506" s="286"/>
      <c r="E506" s="286"/>
      <c r="F506" s="286"/>
    </row>
    <row r="507" spans="1:6">
      <c r="A507" s="286"/>
      <c r="B507" s="286"/>
      <c r="C507" s="286"/>
      <c r="D507" s="286"/>
      <c r="E507" s="286"/>
      <c r="F507" s="286"/>
    </row>
    <row r="508" spans="1:6">
      <c r="A508" s="286"/>
      <c r="B508" s="286"/>
      <c r="C508" s="286"/>
      <c r="D508" s="286"/>
      <c r="E508" s="286"/>
      <c r="F508" s="286"/>
    </row>
    <row r="509" spans="1:6">
      <c r="A509" s="286"/>
      <c r="B509" s="286"/>
      <c r="C509" s="286"/>
      <c r="D509" s="286"/>
      <c r="E509" s="286"/>
      <c r="F509" s="286"/>
    </row>
    <row r="510" spans="1:6">
      <c r="A510" s="286"/>
      <c r="B510" s="286"/>
      <c r="C510" s="286"/>
      <c r="D510" s="286"/>
      <c r="E510" s="286"/>
      <c r="F510" s="286"/>
    </row>
    <row r="511" spans="1:6">
      <c r="A511" s="286"/>
      <c r="B511" s="286"/>
      <c r="C511" s="286"/>
      <c r="D511" s="286"/>
      <c r="E511" s="286"/>
      <c r="F511" s="286"/>
    </row>
    <row r="512" spans="1:6">
      <c r="A512" s="286"/>
      <c r="B512" s="286"/>
      <c r="C512" s="286"/>
      <c r="D512" s="286"/>
      <c r="E512" s="286"/>
      <c r="F512" s="286"/>
    </row>
    <row r="513" spans="1:6">
      <c r="A513" s="286"/>
      <c r="B513" s="286"/>
      <c r="C513" s="286"/>
      <c r="D513" s="286"/>
      <c r="E513" s="286"/>
      <c r="F513" s="286"/>
    </row>
    <row r="514" spans="1:6">
      <c r="A514" s="286"/>
      <c r="B514" s="286"/>
      <c r="C514" s="286"/>
      <c r="D514" s="286"/>
      <c r="E514" s="286"/>
      <c r="F514" s="286"/>
    </row>
    <row r="515" spans="1:6">
      <c r="A515" s="286"/>
      <c r="B515" s="286"/>
      <c r="C515" s="286"/>
      <c r="D515" s="286"/>
      <c r="E515" s="286"/>
      <c r="F515" s="286"/>
    </row>
    <row r="516" spans="1:6">
      <c r="A516" s="286"/>
      <c r="B516" s="286"/>
      <c r="C516" s="286"/>
      <c r="D516" s="286"/>
      <c r="E516" s="286"/>
      <c r="F516" s="286"/>
    </row>
    <row r="517" spans="1:6">
      <c r="A517" s="286"/>
      <c r="B517" s="286"/>
      <c r="C517" s="286"/>
      <c r="D517" s="286"/>
      <c r="E517" s="286"/>
      <c r="F517" s="286"/>
    </row>
    <row r="518" spans="1:6">
      <c r="A518" s="286"/>
      <c r="B518" s="286"/>
      <c r="C518" s="286"/>
      <c r="D518" s="286"/>
      <c r="E518" s="286"/>
      <c r="F518" s="286"/>
    </row>
    <row r="519" spans="1:6">
      <c r="A519" s="286"/>
      <c r="B519" s="286"/>
      <c r="C519" s="286"/>
      <c r="D519" s="286"/>
      <c r="E519" s="286"/>
      <c r="F519" s="286"/>
    </row>
    <row r="520" spans="1:6">
      <c r="A520" s="286"/>
      <c r="B520" s="286"/>
      <c r="C520" s="286"/>
      <c r="D520" s="286"/>
      <c r="E520" s="286"/>
      <c r="F520" s="286"/>
    </row>
    <row r="521" spans="1:6">
      <c r="A521" s="286"/>
      <c r="B521" s="286"/>
      <c r="C521" s="286"/>
      <c r="D521" s="286"/>
      <c r="E521" s="286"/>
      <c r="F521" s="286"/>
    </row>
    <row r="522" spans="1:6">
      <c r="A522" s="286"/>
      <c r="B522" s="286"/>
      <c r="C522" s="286"/>
      <c r="D522" s="286"/>
      <c r="E522" s="286"/>
      <c r="F522" s="286"/>
    </row>
    <row r="523" spans="1:6">
      <c r="A523" s="286"/>
      <c r="B523" s="286"/>
      <c r="C523" s="286"/>
      <c r="D523" s="286"/>
      <c r="E523" s="286"/>
      <c r="F523" s="286"/>
    </row>
    <row r="524" spans="1:6">
      <c r="A524" s="286"/>
      <c r="B524" s="286"/>
      <c r="C524" s="286"/>
      <c r="D524" s="286"/>
      <c r="E524" s="286"/>
      <c r="F524" s="286"/>
    </row>
    <row r="525" spans="1:6">
      <c r="A525" s="286"/>
      <c r="B525" s="286"/>
      <c r="C525" s="286"/>
      <c r="D525" s="286"/>
      <c r="E525" s="286"/>
      <c r="F525" s="286"/>
    </row>
    <row r="526" spans="1:6">
      <c r="A526" s="286"/>
      <c r="B526" s="286"/>
      <c r="C526" s="286"/>
      <c r="D526" s="286"/>
      <c r="E526" s="286"/>
      <c r="F526" s="286"/>
    </row>
    <row r="527" spans="1:6">
      <c r="A527" s="286"/>
      <c r="B527" s="286"/>
      <c r="C527" s="286"/>
      <c r="D527" s="286"/>
      <c r="E527" s="286"/>
      <c r="F527" s="286"/>
    </row>
    <row r="528" spans="1:6">
      <c r="A528" s="286"/>
      <c r="B528" s="286"/>
      <c r="C528" s="286"/>
      <c r="D528" s="286"/>
      <c r="E528" s="286"/>
      <c r="F528" s="286"/>
    </row>
    <row r="529" spans="1:6">
      <c r="A529" s="286"/>
      <c r="B529" s="286"/>
      <c r="C529" s="286"/>
      <c r="D529" s="286"/>
      <c r="E529" s="286"/>
      <c r="F529" s="286"/>
    </row>
    <row r="530" spans="1:6">
      <c r="A530" s="286"/>
      <c r="B530" s="286"/>
      <c r="C530" s="286"/>
      <c r="D530" s="286"/>
      <c r="E530" s="286"/>
      <c r="F530" s="286"/>
    </row>
    <row r="531" spans="1:6">
      <c r="A531" s="286"/>
      <c r="B531" s="286"/>
      <c r="C531" s="286"/>
      <c r="D531" s="286"/>
      <c r="E531" s="286"/>
      <c r="F531" s="286"/>
    </row>
    <row r="532" spans="1:6">
      <c r="A532" s="286"/>
      <c r="B532" s="286"/>
      <c r="C532" s="286"/>
      <c r="D532" s="286"/>
      <c r="E532" s="286"/>
      <c r="F532" s="286"/>
    </row>
    <row r="533" spans="1:6">
      <c r="A533" s="286"/>
      <c r="B533" s="286"/>
      <c r="C533" s="286"/>
      <c r="D533" s="286"/>
      <c r="E533" s="286"/>
      <c r="F533" s="286"/>
    </row>
    <row r="534" spans="1:6">
      <c r="A534" s="286"/>
      <c r="B534" s="286"/>
      <c r="C534" s="286"/>
      <c r="D534" s="286"/>
      <c r="E534" s="286"/>
      <c r="F534" s="286"/>
    </row>
    <row r="535" spans="1:6">
      <c r="A535" s="286"/>
      <c r="B535" s="286"/>
      <c r="C535" s="286"/>
      <c r="D535" s="286"/>
      <c r="E535" s="286"/>
      <c r="F535" s="286"/>
    </row>
    <row r="536" spans="1:6">
      <c r="A536" s="286"/>
      <c r="B536" s="286"/>
      <c r="C536" s="286"/>
      <c r="D536" s="286"/>
      <c r="E536" s="286"/>
      <c r="F536" s="286"/>
    </row>
    <row r="537" spans="1:6">
      <c r="A537" s="286"/>
      <c r="B537" s="286"/>
      <c r="C537" s="286"/>
      <c r="D537" s="286"/>
      <c r="E537" s="286"/>
      <c r="F537" s="286"/>
    </row>
    <row r="538" spans="1:6">
      <c r="A538" s="286"/>
      <c r="B538" s="286"/>
      <c r="C538" s="286"/>
      <c r="D538" s="286"/>
      <c r="E538" s="286"/>
      <c r="F538" s="286"/>
    </row>
    <row r="539" spans="1:6">
      <c r="A539" s="286"/>
      <c r="B539" s="286"/>
      <c r="C539" s="286"/>
      <c r="D539" s="286"/>
      <c r="E539" s="286"/>
      <c r="F539" s="286"/>
    </row>
    <row r="540" spans="1:6">
      <c r="A540" s="286"/>
      <c r="B540" s="286"/>
      <c r="C540" s="286"/>
      <c r="D540" s="286"/>
      <c r="E540" s="286"/>
      <c r="F540" s="286"/>
    </row>
    <row r="541" spans="1:6">
      <c r="A541" s="286"/>
      <c r="B541" s="286"/>
      <c r="C541" s="286"/>
      <c r="D541" s="286"/>
      <c r="E541" s="286"/>
      <c r="F541" s="286"/>
    </row>
    <row r="542" spans="1:6">
      <c r="A542" s="286"/>
      <c r="B542" s="286"/>
      <c r="C542" s="286"/>
      <c r="D542" s="286"/>
      <c r="E542" s="286"/>
      <c r="F542" s="286"/>
    </row>
    <row r="543" spans="1:6">
      <c r="A543" s="286"/>
      <c r="B543" s="286"/>
      <c r="C543" s="286"/>
      <c r="D543" s="286"/>
      <c r="E543" s="286"/>
      <c r="F543" s="286"/>
    </row>
    <row r="544" spans="1:6">
      <c r="A544" s="286"/>
      <c r="B544" s="286"/>
      <c r="C544" s="286"/>
      <c r="D544" s="286"/>
      <c r="E544" s="286"/>
      <c r="F544" s="286"/>
    </row>
    <row r="545" spans="1:6">
      <c r="A545" s="286"/>
      <c r="B545" s="286"/>
      <c r="C545" s="286"/>
      <c r="D545" s="286"/>
      <c r="E545" s="286"/>
      <c r="F545" s="286"/>
    </row>
    <row r="546" spans="1:6">
      <c r="A546" s="286"/>
      <c r="B546" s="286"/>
      <c r="C546" s="286"/>
      <c r="D546" s="286"/>
      <c r="E546" s="286"/>
      <c r="F546" s="286"/>
    </row>
    <row r="547" spans="1:6">
      <c r="A547" s="286"/>
      <c r="B547" s="286"/>
      <c r="C547" s="286"/>
      <c r="D547" s="286"/>
      <c r="E547" s="286"/>
      <c r="F547" s="286"/>
    </row>
    <row r="548" spans="1:6">
      <c r="A548" s="286"/>
      <c r="B548" s="286"/>
      <c r="C548" s="286"/>
      <c r="D548" s="286"/>
      <c r="E548" s="286"/>
      <c r="F548" s="286"/>
    </row>
    <row r="549" spans="1:6">
      <c r="A549" s="286"/>
      <c r="B549" s="286"/>
      <c r="C549" s="286"/>
      <c r="D549" s="286"/>
      <c r="E549" s="286"/>
      <c r="F549" s="286"/>
    </row>
    <row r="550" spans="1:6">
      <c r="A550" s="286"/>
      <c r="B550" s="286"/>
      <c r="C550" s="286"/>
      <c r="D550" s="286"/>
      <c r="E550" s="286"/>
      <c r="F550" s="286"/>
    </row>
    <row r="551" spans="1:6">
      <c r="A551" s="286"/>
      <c r="B551" s="286"/>
      <c r="C551" s="286"/>
      <c r="D551" s="286"/>
      <c r="E551" s="286"/>
      <c r="F551" s="286"/>
    </row>
    <row r="552" spans="1:6">
      <c r="A552" s="286"/>
      <c r="B552" s="286"/>
      <c r="C552" s="286"/>
      <c r="D552" s="286"/>
      <c r="E552" s="286"/>
      <c r="F552" s="286"/>
    </row>
    <row r="553" spans="1:6">
      <c r="A553" s="286"/>
      <c r="B553" s="286"/>
      <c r="C553" s="286"/>
      <c r="D553" s="286"/>
      <c r="E553" s="286"/>
      <c r="F553" s="286"/>
    </row>
    <row r="554" spans="1:6">
      <c r="A554" s="286"/>
      <c r="B554" s="286"/>
      <c r="C554" s="286"/>
      <c r="D554" s="286"/>
      <c r="E554" s="286"/>
      <c r="F554" s="286"/>
    </row>
    <row r="555" spans="1:6">
      <c r="A555" s="286"/>
      <c r="B555" s="286"/>
      <c r="C555" s="286"/>
      <c r="D555" s="286"/>
      <c r="E555" s="286"/>
      <c r="F555" s="286"/>
    </row>
    <row r="556" spans="1:6">
      <c r="A556" s="286"/>
      <c r="B556" s="286"/>
      <c r="C556" s="286"/>
      <c r="D556" s="286"/>
      <c r="E556" s="286"/>
      <c r="F556" s="286"/>
    </row>
    <row r="557" spans="1:6">
      <c r="A557" s="286"/>
      <c r="B557" s="286"/>
      <c r="C557" s="286"/>
      <c r="D557" s="286"/>
      <c r="E557" s="286"/>
      <c r="F557" s="286"/>
    </row>
    <row r="558" spans="1:6">
      <c r="A558" s="286"/>
      <c r="B558" s="286"/>
      <c r="C558" s="286"/>
      <c r="D558" s="286"/>
      <c r="E558" s="286"/>
      <c r="F558" s="286"/>
    </row>
    <row r="559" spans="1:6">
      <c r="A559" s="286"/>
      <c r="B559" s="286"/>
      <c r="C559" s="286"/>
      <c r="D559" s="286"/>
      <c r="E559" s="286"/>
      <c r="F559" s="286"/>
    </row>
    <row r="560" spans="1:6">
      <c r="A560" s="286"/>
      <c r="B560" s="286"/>
      <c r="C560" s="286"/>
      <c r="D560" s="286"/>
      <c r="E560" s="286"/>
      <c r="F560" s="286"/>
    </row>
    <row r="561" spans="1:6">
      <c r="A561" s="286"/>
      <c r="B561" s="286"/>
      <c r="C561" s="286"/>
      <c r="D561" s="286"/>
      <c r="E561" s="286"/>
      <c r="F561" s="286"/>
    </row>
    <row r="562" spans="1:6">
      <c r="A562" s="286"/>
      <c r="B562" s="286"/>
      <c r="C562" s="286"/>
      <c r="D562" s="286"/>
      <c r="E562" s="286"/>
      <c r="F562" s="286"/>
    </row>
    <row r="563" spans="1:6">
      <c r="A563" s="286"/>
      <c r="B563" s="286"/>
      <c r="C563" s="286"/>
      <c r="D563" s="286"/>
      <c r="E563" s="286"/>
      <c r="F563" s="286"/>
    </row>
    <row r="564" spans="1:6">
      <c r="A564" s="286"/>
      <c r="B564" s="286"/>
      <c r="C564" s="286"/>
      <c r="D564" s="286"/>
      <c r="E564" s="286"/>
      <c r="F564" s="286"/>
    </row>
    <row r="565" spans="1:6">
      <c r="A565" s="286"/>
      <c r="B565" s="286"/>
      <c r="C565" s="286"/>
      <c r="D565" s="286"/>
      <c r="E565" s="286"/>
      <c r="F565" s="286"/>
    </row>
    <row r="566" spans="1:6">
      <c r="A566" s="286"/>
      <c r="B566" s="286"/>
      <c r="C566" s="286"/>
      <c r="D566" s="286"/>
      <c r="E566" s="286"/>
      <c r="F566" s="286"/>
    </row>
    <row r="567" spans="1:6">
      <c r="A567" s="286"/>
      <c r="B567" s="286"/>
      <c r="C567" s="286"/>
      <c r="D567" s="286"/>
      <c r="E567" s="286"/>
      <c r="F567" s="286"/>
    </row>
    <row r="568" spans="1:6">
      <c r="A568" s="286"/>
      <c r="B568" s="286"/>
      <c r="C568" s="286"/>
      <c r="D568" s="286"/>
      <c r="E568" s="286"/>
      <c r="F568" s="286"/>
    </row>
    <row r="569" spans="1:6">
      <c r="A569" s="286"/>
      <c r="B569" s="286"/>
      <c r="C569" s="286"/>
      <c r="D569" s="286"/>
      <c r="E569" s="286"/>
      <c r="F569" s="286"/>
    </row>
    <row r="570" spans="1:6">
      <c r="A570" s="286"/>
      <c r="B570" s="286"/>
      <c r="C570" s="286"/>
      <c r="D570" s="286"/>
      <c r="E570" s="286"/>
      <c r="F570" s="286"/>
    </row>
    <row r="571" spans="1:6">
      <c r="A571" s="286"/>
      <c r="B571" s="286"/>
      <c r="C571" s="286"/>
      <c r="D571" s="286"/>
      <c r="E571" s="286"/>
      <c r="F571" s="286"/>
    </row>
    <row r="572" spans="1:6">
      <c r="A572" s="286"/>
      <c r="B572" s="286"/>
      <c r="C572" s="286"/>
      <c r="D572" s="286"/>
      <c r="E572" s="286"/>
      <c r="F572" s="286"/>
    </row>
    <row r="573" spans="1:6">
      <c r="A573" s="286"/>
      <c r="B573" s="286"/>
      <c r="C573" s="286"/>
      <c r="D573" s="286"/>
      <c r="E573" s="286"/>
      <c r="F573" s="286"/>
    </row>
    <row r="574" spans="1:6">
      <c r="A574" s="286"/>
      <c r="B574" s="286"/>
      <c r="C574" s="286"/>
      <c r="D574" s="286"/>
      <c r="E574" s="286"/>
      <c r="F574" s="286"/>
    </row>
    <row r="575" spans="1:6">
      <c r="A575" s="286"/>
      <c r="B575" s="286"/>
      <c r="C575" s="286"/>
      <c r="D575" s="286"/>
      <c r="E575" s="286"/>
      <c r="F575" s="286"/>
    </row>
    <row r="576" spans="1:6">
      <c r="A576" s="286"/>
      <c r="B576" s="286"/>
      <c r="C576" s="286"/>
      <c r="D576" s="286"/>
      <c r="E576" s="286"/>
      <c r="F576" s="286"/>
    </row>
    <row r="577" spans="1:6">
      <c r="A577" s="286"/>
      <c r="B577" s="286"/>
      <c r="C577" s="286"/>
      <c r="D577" s="286"/>
      <c r="E577" s="286"/>
      <c r="F577" s="286"/>
    </row>
    <row r="578" spans="1:6">
      <c r="A578" s="286"/>
      <c r="B578" s="286"/>
      <c r="C578" s="286"/>
      <c r="D578" s="286"/>
      <c r="E578" s="286"/>
      <c r="F578" s="286"/>
    </row>
    <row r="579" spans="1:6">
      <c r="A579" s="286"/>
      <c r="B579" s="286"/>
      <c r="C579" s="286"/>
      <c r="D579" s="286"/>
      <c r="E579" s="286"/>
      <c r="F579" s="286"/>
    </row>
    <row r="580" spans="1:6">
      <c r="A580" s="286"/>
      <c r="B580" s="286"/>
      <c r="C580" s="286"/>
      <c r="D580" s="286"/>
      <c r="E580" s="286"/>
      <c r="F580" s="286"/>
    </row>
    <row r="581" spans="1:6">
      <c r="A581" s="286"/>
      <c r="B581" s="286"/>
      <c r="C581" s="286"/>
      <c r="D581" s="286"/>
      <c r="E581" s="286"/>
      <c r="F581" s="286"/>
    </row>
    <row r="582" spans="1:6">
      <c r="A582" s="286"/>
      <c r="B582" s="286"/>
      <c r="C582" s="286"/>
      <c r="D582" s="286"/>
      <c r="E582" s="286"/>
      <c r="F582" s="286"/>
    </row>
    <row r="583" spans="1:6">
      <c r="A583" s="286"/>
      <c r="B583" s="286"/>
      <c r="C583" s="286"/>
      <c r="D583" s="286"/>
      <c r="E583" s="286"/>
      <c r="F583" s="286"/>
    </row>
    <row r="584" spans="1:6">
      <c r="A584" s="286"/>
      <c r="B584" s="286"/>
      <c r="C584" s="286"/>
      <c r="D584" s="286"/>
      <c r="E584" s="286"/>
      <c r="F584" s="286"/>
    </row>
    <row r="585" spans="1:6">
      <c r="A585" s="286"/>
      <c r="B585" s="286"/>
      <c r="C585" s="286"/>
      <c r="D585" s="286"/>
      <c r="E585" s="286"/>
      <c r="F585" s="286"/>
    </row>
    <row r="586" spans="1:6">
      <c r="A586" s="286"/>
      <c r="B586" s="286"/>
      <c r="C586" s="286"/>
      <c r="D586" s="286"/>
      <c r="E586" s="286"/>
      <c r="F586" s="286"/>
    </row>
    <row r="587" spans="1:6">
      <c r="A587" s="286"/>
      <c r="B587" s="286"/>
      <c r="C587" s="286"/>
      <c r="D587" s="286"/>
      <c r="E587" s="286"/>
      <c r="F587" s="286"/>
    </row>
    <row r="588" spans="1:6">
      <c r="A588" s="286"/>
      <c r="B588" s="286"/>
      <c r="C588" s="286"/>
      <c r="D588" s="286"/>
      <c r="E588" s="286"/>
      <c r="F588" s="286"/>
    </row>
    <row r="589" spans="1:6">
      <c r="A589" s="286"/>
      <c r="B589" s="286"/>
      <c r="C589" s="286"/>
      <c r="D589" s="286"/>
      <c r="E589" s="286"/>
      <c r="F589" s="286"/>
    </row>
    <row r="590" spans="1:6">
      <c r="A590" s="286"/>
      <c r="B590" s="286"/>
      <c r="C590" s="286"/>
      <c r="D590" s="286"/>
      <c r="E590" s="286"/>
      <c r="F590" s="286"/>
    </row>
    <row r="591" spans="1:6">
      <c r="A591" s="286"/>
      <c r="B591" s="286"/>
      <c r="C591" s="286"/>
      <c r="D591" s="286"/>
      <c r="E591" s="286"/>
      <c r="F591" s="286"/>
    </row>
    <row r="592" spans="1:6">
      <c r="A592" s="286"/>
      <c r="B592" s="286"/>
      <c r="C592" s="286"/>
      <c r="D592" s="286"/>
      <c r="E592" s="286"/>
      <c r="F592" s="286"/>
    </row>
    <row r="593" spans="1:6">
      <c r="A593" s="286"/>
      <c r="B593" s="286"/>
      <c r="C593" s="286"/>
      <c r="D593" s="286"/>
      <c r="E593" s="286"/>
      <c r="F593" s="286"/>
    </row>
    <row r="594" spans="1:6">
      <c r="A594" s="286"/>
      <c r="B594" s="286"/>
      <c r="C594" s="286"/>
      <c r="D594" s="286"/>
      <c r="E594" s="286"/>
      <c r="F594" s="286"/>
    </row>
    <row r="595" spans="1:6">
      <c r="A595" s="286"/>
      <c r="B595" s="286"/>
      <c r="C595" s="286"/>
      <c r="D595" s="286"/>
      <c r="E595" s="286"/>
      <c r="F595" s="286"/>
    </row>
    <row r="596" spans="1:6">
      <c r="A596" s="286"/>
      <c r="B596" s="286"/>
      <c r="C596" s="286"/>
      <c r="D596" s="286"/>
      <c r="E596" s="286"/>
      <c r="F596" s="286"/>
    </row>
    <row r="597" spans="1:6">
      <c r="A597" s="286"/>
      <c r="B597" s="286"/>
      <c r="C597" s="286"/>
      <c r="D597" s="286"/>
      <c r="E597" s="286"/>
      <c r="F597" s="286"/>
    </row>
    <row r="598" spans="1:6">
      <c r="A598" s="286"/>
      <c r="B598" s="286"/>
      <c r="C598" s="286"/>
      <c r="D598" s="286"/>
      <c r="E598" s="286"/>
      <c r="F598" s="286"/>
    </row>
    <row r="599" spans="1:6">
      <c r="A599" s="286"/>
      <c r="B599" s="286"/>
      <c r="C599" s="286"/>
      <c r="D599" s="286"/>
      <c r="E599" s="286"/>
      <c r="F599" s="286"/>
    </row>
    <row r="600" spans="1:6">
      <c r="A600" s="286"/>
      <c r="B600" s="286"/>
      <c r="C600" s="286"/>
      <c r="D600" s="286"/>
      <c r="E600" s="286"/>
      <c r="F600" s="286"/>
    </row>
    <row r="601" spans="1:6">
      <c r="A601" s="286"/>
      <c r="B601" s="286"/>
      <c r="C601" s="286"/>
      <c r="D601" s="286"/>
      <c r="E601" s="286"/>
      <c r="F601" s="286"/>
    </row>
    <row r="602" spans="1:6">
      <c r="A602" s="286"/>
      <c r="B602" s="286"/>
      <c r="C602" s="286"/>
      <c r="D602" s="286"/>
      <c r="E602" s="286"/>
      <c r="F602" s="286"/>
    </row>
    <row r="603" spans="1:6">
      <c r="A603" s="286"/>
      <c r="B603" s="286"/>
      <c r="C603" s="286"/>
      <c r="D603" s="286"/>
      <c r="E603" s="286"/>
      <c r="F603" s="286"/>
    </row>
    <row r="604" spans="1:6">
      <c r="A604" s="286"/>
      <c r="B604" s="286"/>
      <c r="C604" s="286"/>
      <c r="D604" s="286"/>
      <c r="E604" s="286"/>
      <c r="F604" s="286"/>
    </row>
    <row r="605" spans="1:6">
      <c r="A605" s="286"/>
      <c r="B605" s="286"/>
      <c r="C605" s="286"/>
      <c r="D605" s="286"/>
      <c r="E605" s="286"/>
      <c r="F605" s="286"/>
    </row>
    <row r="606" spans="1:6">
      <c r="A606" s="286"/>
      <c r="B606" s="286"/>
      <c r="C606" s="286"/>
      <c r="D606" s="286"/>
      <c r="E606" s="286"/>
      <c r="F606" s="286"/>
    </row>
    <row r="607" spans="1:6">
      <c r="A607" s="286"/>
      <c r="B607" s="286"/>
      <c r="C607" s="286"/>
      <c r="D607" s="286"/>
      <c r="E607" s="286"/>
      <c r="F607" s="286"/>
    </row>
    <row r="608" spans="1:6">
      <c r="A608" s="286"/>
      <c r="B608" s="286"/>
      <c r="C608" s="286"/>
      <c r="D608" s="286"/>
      <c r="E608" s="286"/>
      <c r="F608" s="286"/>
    </row>
    <row r="609" spans="1:6">
      <c r="A609" s="286"/>
      <c r="B609" s="286"/>
      <c r="C609" s="286"/>
      <c r="D609" s="286"/>
      <c r="E609" s="286"/>
      <c r="F609" s="286"/>
    </row>
    <row r="610" spans="1:6">
      <c r="A610" s="286"/>
      <c r="B610" s="286"/>
      <c r="C610" s="286"/>
      <c r="D610" s="286"/>
      <c r="E610" s="286"/>
      <c r="F610" s="286"/>
    </row>
    <row r="611" spans="1:6">
      <c r="A611" s="286"/>
      <c r="B611" s="286"/>
      <c r="C611" s="286"/>
      <c r="D611" s="286"/>
      <c r="E611" s="286"/>
      <c r="F611" s="286"/>
    </row>
    <row r="612" spans="1:6">
      <c r="A612" s="286"/>
      <c r="B612" s="286"/>
      <c r="C612" s="286"/>
      <c r="D612" s="286"/>
      <c r="E612" s="286"/>
      <c r="F612" s="286"/>
    </row>
    <row r="613" spans="1:6">
      <c r="A613" s="286"/>
      <c r="B613" s="286"/>
      <c r="C613" s="286"/>
      <c r="D613" s="286"/>
      <c r="E613" s="286"/>
      <c r="F613" s="286"/>
    </row>
    <row r="614" spans="1:6">
      <c r="A614" s="286"/>
      <c r="B614" s="286"/>
      <c r="C614" s="286"/>
      <c r="D614" s="286"/>
      <c r="E614" s="286"/>
      <c r="F614" s="286"/>
    </row>
    <row r="615" spans="1:6">
      <c r="A615" s="286"/>
      <c r="B615" s="286"/>
      <c r="C615" s="286"/>
      <c r="D615" s="286"/>
      <c r="E615" s="286"/>
      <c r="F615" s="286"/>
    </row>
    <row r="616" spans="1:6">
      <c r="A616" s="286"/>
      <c r="B616" s="286"/>
      <c r="C616" s="286"/>
      <c r="D616" s="286"/>
      <c r="E616" s="286"/>
      <c r="F616" s="286"/>
    </row>
    <row r="617" spans="1:6">
      <c r="A617" s="286"/>
      <c r="B617" s="286"/>
      <c r="C617" s="286"/>
      <c r="D617" s="286"/>
      <c r="E617" s="286"/>
      <c r="F617" s="286"/>
    </row>
    <row r="618" spans="1:6">
      <c r="A618" s="286"/>
      <c r="B618" s="286"/>
      <c r="C618" s="286"/>
      <c r="D618" s="286"/>
      <c r="E618" s="286"/>
      <c r="F618" s="286"/>
    </row>
    <row r="619" spans="1:6">
      <c r="A619" s="286"/>
      <c r="B619" s="286"/>
      <c r="C619" s="286"/>
      <c r="D619" s="286"/>
      <c r="E619" s="286"/>
      <c r="F619" s="286"/>
    </row>
    <row r="620" spans="1:6">
      <c r="A620" s="286"/>
      <c r="B620" s="286"/>
      <c r="C620" s="286"/>
      <c r="D620" s="286"/>
      <c r="E620" s="286"/>
      <c r="F620" s="286"/>
    </row>
    <row r="621" spans="1:6">
      <c r="A621" s="286"/>
      <c r="B621" s="286"/>
      <c r="C621" s="286"/>
      <c r="D621" s="286"/>
      <c r="E621" s="286"/>
      <c r="F621" s="286"/>
    </row>
    <row r="622" spans="1:6">
      <c r="A622" s="286"/>
      <c r="B622" s="286"/>
      <c r="C622" s="286"/>
      <c r="D622" s="286"/>
      <c r="E622" s="286"/>
      <c r="F622" s="286"/>
    </row>
    <row r="623" spans="1:6">
      <c r="A623" s="286"/>
      <c r="B623" s="286"/>
      <c r="C623" s="286"/>
      <c r="D623" s="286"/>
      <c r="E623" s="286"/>
      <c r="F623" s="286"/>
    </row>
    <row r="624" spans="1:6">
      <c r="A624" s="286"/>
      <c r="B624" s="286"/>
      <c r="C624" s="286"/>
      <c r="D624" s="286"/>
      <c r="E624" s="286"/>
      <c r="F624" s="286"/>
    </row>
    <row r="625" spans="1:6">
      <c r="A625" s="286"/>
      <c r="B625" s="286"/>
      <c r="C625" s="286"/>
      <c r="D625" s="286"/>
      <c r="E625" s="286"/>
      <c r="F625" s="286"/>
    </row>
    <row r="626" spans="1:6">
      <c r="A626" s="286"/>
      <c r="B626" s="286"/>
      <c r="C626" s="286"/>
      <c r="D626" s="286"/>
      <c r="E626" s="286"/>
      <c r="F626" s="286"/>
    </row>
    <row r="627" spans="1:6">
      <c r="A627" s="286"/>
      <c r="B627" s="286"/>
      <c r="C627" s="286"/>
      <c r="D627" s="286"/>
      <c r="E627" s="286"/>
      <c r="F627" s="286"/>
    </row>
    <row r="628" spans="1:6">
      <c r="A628" s="286"/>
      <c r="B628" s="286"/>
      <c r="C628" s="286"/>
      <c r="D628" s="286"/>
      <c r="E628" s="286"/>
      <c r="F628" s="286"/>
    </row>
    <row r="629" spans="1:6">
      <c r="A629" s="286"/>
      <c r="B629" s="286"/>
      <c r="C629" s="286"/>
      <c r="D629" s="286"/>
      <c r="E629" s="286"/>
      <c r="F629" s="286"/>
    </row>
    <row r="630" spans="1:6">
      <c r="A630" s="286"/>
      <c r="B630" s="286"/>
      <c r="C630" s="286"/>
      <c r="D630" s="286"/>
      <c r="E630" s="286"/>
      <c r="F630" s="286"/>
    </row>
    <row r="631" spans="1:6">
      <c r="A631" s="286"/>
      <c r="B631" s="286"/>
      <c r="C631" s="286"/>
      <c r="D631" s="286"/>
      <c r="E631" s="286"/>
      <c r="F631" s="286"/>
    </row>
    <row r="632" spans="1:6">
      <c r="A632" s="286"/>
      <c r="B632" s="286"/>
      <c r="C632" s="286"/>
      <c r="D632" s="286"/>
      <c r="E632" s="286"/>
      <c r="F632" s="286"/>
    </row>
    <row r="633" spans="1:6">
      <c r="A633" s="286"/>
      <c r="B633" s="286"/>
      <c r="C633" s="286"/>
      <c r="D633" s="286"/>
      <c r="E633" s="286"/>
      <c r="F633" s="286"/>
    </row>
    <row r="634" spans="1:6">
      <c r="A634" s="286"/>
      <c r="B634" s="286"/>
      <c r="C634" s="286"/>
      <c r="D634" s="286"/>
      <c r="E634" s="286"/>
      <c r="F634" s="286"/>
    </row>
    <row r="635" spans="1:6">
      <c r="A635" s="286"/>
      <c r="B635" s="286"/>
      <c r="C635" s="286"/>
      <c r="D635" s="286"/>
      <c r="E635" s="286"/>
      <c r="F635" s="286"/>
    </row>
    <row r="636" spans="1:6">
      <c r="A636" s="286"/>
      <c r="B636" s="286"/>
      <c r="C636" s="286"/>
      <c r="D636" s="286"/>
      <c r="E636" s="286"/>
      <c r="F636" s="286"/>
    </row>
    <row r="637" spans="1:6">
      <c r="A637" s="286"/>
      <c r="B637" s="286"/>
      <c r="C637" s="286"/>
      <c r="D637" s="286"/>
      <c r="E637" s="286"/>
      <c r="F637" s="286"/>
    </row>
    <row r="638" spans="1:6">
      <c r="A638" s="286"/>
      <c r="B638" s="286"/>
      <c r="C638" s="286"/>
      <c r="D638" s="286"/>
      <c r="E638" s="286"/>
      <c r="F638" s="286"/>
    </row>
    <row r="639" spans="1:6">
      <c r="A639" s="286"/>
      <c r="B639" s="286"/>
      <c r="C639" s="286"/>
      <c r="D639" s="286"/>
      <c r="E639" s="286"/>
      <c r="F639" s="286"/>
    </row>
    <row r="640" spans="1:6">
      <c r="A640" s="286"/>
      <c r="B640" s="286"/>
      <c r="C640" s="286"/>
      <c r="D640" s="286"/>
      <c r="E640" s="286"/>
      <c r="F640" s="286"/>
    </row>
    <row r="641" spans="1:6">
      <c r="A641" s="286"/>
      <c r="B641" s="286"/>
      <c r="C641" s="286"/>
      <c r="D641" s="286"/>
      <c r="E641" s="286"/>
      <c r="F641" s="286"/>
    </row>
    <row r="642" spans="1:6">
      <c r="A642" s="286"/>
      <c r="B642" s="286"/>
      <c r="C642" s="286"/>
      <c r="D642" s="286"/>
      <c r="E642" s="286"/>
      <c r="F642" s="286"/>
    </row>
    <row r="643" spans="1:6">
      <c r="A643" s="286"/>
      <c r="B643" s="286"/>
      <c r="C643" s="286"/>
      <c r="D643" s="286"/>
      <c r="E643" s="286"/>
      <c r="F643" s="286"/>
    </row>
    <row r="644" spans="1:6">
      <c r="A644" s="286"/>
      <c r="B644" s="286"/>
      <c r="C644" s="286"/>
      <c r="D644" s="286"/>
      <c r="E644" s="286"/>
      <c r="F644" s="286"/>
    </row>
    <row r="645" spans="1:6">
      <c r="A645" s="286"/>
      <c r="B645" s="286"/>
      <c r="C645" s="286"/>
      <c r="D645" s="286"/>
      <c r="E645" s="286"/>
      <c r="F645" s="286"/>
    </row>
    <row r="646" spans="1:6">
      <c r="A646" s="286"/>
      <c r="B646" s="286"/>
      <c r="C646" s="286"/>
      <c r="D646" s="286"/>
      <c r="E646" s="286"/>
      <c r="F646" s="286"/>
    </row>
    <row r="647" spans="1:6">
      <c r="A647" s="286"/>
      <c r="B647" s="286"/>
      <c r="C647" s="286"/>
      <c r="D647" s="286"/>
      <c r="E647" s="286"/>
      <c r="F647" s="286"/>
    </row>
    <row r="648" spans="1:6">
      <c r="A648" s="286"/>
      <c r="B648" s="286"/>
      <c r="C648" s="286"/>
      <c r="D648" s="286"/>
      <c r="E648" s="286"/>
      <c r="F648" s="286"/>
    </row>
    <row r="649" spans="1:6">
      <c r="A649" s="286"/>
      <c r="B649" s="286"/>
      <c r="C649" s="286"/>
      <c r="D649" s="286"/>
      <c r="E649" s="286"/>
      <c r="F649" s="286"/>
    </row>
    <row r="650" spans="1:6">
      <c r="A650" s="286"/>
      <c r="B650" s="286"/>
      <c r="C650" s="286"/>
      <c r="D650" s="286"/>
      <c r="E650" s="286"/>
      <c r="F650" s="286"/>
    </row>
    <row r="651" spans="1:6">
      <c r="A651" s="286"/>
      <c r="B651" s="286"/>
      <c r="C651" s="286"/>
      <c r="D651" s="286"/>
      <c r="E651" s="286"/>
      <c r="F651" s="286"/>
    </row>
    <row r="652" spans="1:6">
      <c r="A652" s="286"/>
      <c r="B652" s="286"/>
      <c r="C652" s="286"/>
      <c r="D652" s="286"/>
      <c r="E652" s="286"/>
      <c r="F652" s="286"/>
    </row>
    <row r="653" spans="1:6">
      <c r="A653" s="286"/>
      <c r="B653" s="286"/>
      <c r="C653" s="286"/>
      <c r="D653" s="286"/>
      <c r="E653" s="286"/>
      <c r="F653" s="286"/>
    </row>
    <row r="654" spans="1:6">
      <c r="A654" s="286"/>
      <c r="B654" s="286"/>
      <c r="C654" s="286"/>
      <c r="D654" s="286"/>
      <c r="E654" s="286"/>
      <c r="F654" s="286"/>
    </row>
    <row r="655" spans="1:6">
      <c r="A655" s="286"/>
      <c r="B655" s="286"/>
      <c r="C655" s="286"/>
      <c r="D655" s="286"/>
      <c r="E655" s="286"/>
      <c r="F655" s="286"/>
    </row>
    <row r="656" spans="1:6">
      <c r="A656" s="286"/>
      <c r="B656" s="286"/>
      <c r="C656" s="286"/>
      <c r="D656" s="286"/>
      <c r="E656" s="286"/>
      <c r="F656" s="286"/>
    </row>
    <row r="657" spans="1:6">
      <c r="A657" s="286"/>
      <c r="B657" s="286"/>
      <c r="C657" s="286"/>
      <c r="D657" s="286"/>
      <c r="E657" s="286"/>
      <c r="F657" s="286"/>
    </row>
    <row r="658" spans="1:6">
      <c r="A658" s="286"/>
      <c r="B658" s="286"/>
      <c r="C658" s="286"/>
      <c r="D658" s="286"/>
      <c r="E658" s="286"/>
      <c r="F658" s="286"/>
    </row>
    <row r="659" spans="1:6">
      <c r="A659" s="286"/>
      <c r="B659" s="286"/>
      <c r="C659" s="286"/>
      <c r="D659" s="286"/>
      <c r="E659" s="286"/>
      <c r="F659" s="286"/>
    </row>
    <row r="660" spans="1:6">
      <c r="A660" s="286"/>
      <c r="B660" s="286"/>
      <c r="C660" s="286"/>
      <c r="D660" s="286"/>
      <c r="E660" s="286"/>
      <c r="F660" s="286"/>
    </row>
    <row r="661" spans="1:6">
      <c r="A661" s="286"/>
      <c r="B661" s="286"/>
      <c r="C661" s="286"/>
      <c r="D661" s="286"/>
      <c r="E661" s="286"/>
      <c r="F661" s="286"/>
    </row>
    <row r="662" spans="1:6">
      <c r="A662" s="286"/>
      <c r="B662" s="286"/>
      <c r="C662" s="286"/>
      <c r="D662" s="286"/>
      <c r="E662" s="286"/>
      <c r="F662" s="286"/>
    </row>
    <row r="663" spans="1:6">
      <c r="A663" s="286"/>
      <c r="B663" s="286"/>
      <c r="C663" s="286"/>
      <c r="D663" s="286"/>
      <c r="E663" s="286"/>
      <c r="F663" s="286"/>
    </row>
    <row r="664" spans="1:6">
      <c r="A664" s="286"/>
      <c r="B664" s="286"/>
      <c r="C664" s="286"/>
      <c r="D664" s="286"/>
      <c r="E664" s="286"/>
      <c r="F664" s="286"/>
    </row>
    <row r="665" spans="1:6">
      <c r="A665" s="286"/>
      <c r="B665" s="286"/>
      <c r="C665" s="286"/>
      <c r="D665" s="286"/>
      <c r="E665" s="286"/>
      <c r="F665" s="286"/>
    </row>
    <row r="666" spans="1:6">
      <c r="A666" s="286"/>
      <c r="B666" s="286"/>
      <c r="C666" s="286"/>
      <c r="D666" s="286"/>
      <c r="E666" s="286"/>
      <c r="F666" s="286"/>
    </row>
    <row r="667" spans="1:6">
      <c r="A667" s="286"/>
      <c r="B667" s="286"/>
      <c r="C667" s="286"/>
      <c r="D667" s="286"/>
      <c r="E667" s="286"/>
      <c r="F667" s="286"/>
    </row>
    <row r="668" spans="1:6">
      <c r="A668" s="286"/>
      <c r="B668" s="286"/>
      <c r="C668" s="286"/>
      <c r="D668" s="286"/>
      <c r="E668" s="286"/>
      <c r="F668" s="286"/>
    </row>
    <row r="669" spans="1:6">
      <c r="A669" s="286"/>
      <c r="B669" s="286"/>
      <c r="C669" s="286"/>
      <c r="D669" s="286"/>
      <c r="E669" s="286"/>
      <c r="F669" s="286"/>
    </row>
    <row r="670" spans="1:6">
      <c r="A670" s="286"/>
      <c r="B670" s="286"/>
      <c r="C670" s="286"/>
      <c r="D670" s="286"/>
      <c r="E670" s="286"/>
      <c r="F670" s="286"/>
    </row>
    <row r="671" spans="1:6">
      <c r="A671" s="286"/>
      <c r="B671" s="286"/>
      <c r="C671" s="286"/>
      <c r="D671" s="286"/>
      <c r="E671" s="286"/>
      <c r="F671" s="286"/>
    </row>
    <row r="672" spans="1:6">
      <c r="A672" s="286"/>
      <c r="B672" s="286"/>
      <c r="C672" s="286"/>
      <c r="D672" s="286"/>
      <c r="E672" s="286"/>
      <c r="F672" s="286"/>
    </row>
    <row r="673" spans="1:6">
      <c r="A673" s="286"/>
      <c r="B673" s="286"/>
      <c r="C673" s="286"/>
      <c r="D673" s="286"/>
      <c r="E673" s="286"/>
      <c r="F673" s="286"/>
    </row>
    <row r="674" spans="1:6">
      <c r="A674" s="286"/>
      <c r="B674" s="286"/>
      <c r="C674" s="286"/>
      <c r="D674" s="286"/>
      <c r="E674" s="286"/>
      <c r="F674" s="286"/>
    </row>
    <row r="675" spans="1:6">
      <c r="A675" s="286"/>
      <c r="B675" s="286"/>
      <c r="C675" s="286"/>
      <c r="D675" s="286"/>
      <c r="E675" s="286"/>
      <c r="F675" s="286"/>
    </row>
    <row r="676" spans="1:6">
      <c r="A676" s="286"/>
      <c r="B676" s="286"/>
      <c r="C676" s="286"/>
      <c r="D676" s="286"/>
      <c r="E676" s="286"/>
      <c r="F676" s="286"/>
    </row>
    <row r="677" spans="1:6">
      <c r="A677" s="286"/>
      <c r="B677" s="286"/>
      <c r="C677" s="286"/>
      <c r="D677" s="286"/>
      <c r="E677" s="286"/>
      <c r="F677" s="286"/>
    </row>
    <row r="678" spans="1:6">
      <c r="A678" s="286"/>
      <c r="B678" s="286"/>
      <c r="C678" s="286"/>
      <c r="D678" s="286"/>
      <c r="E678" s="286"/>
      <c r="F678" s="286"/>
    </row>
    <row r="679" spans="1:6">
      <c r="A679" s="286"/>
      <c r="B679" s="286"/>
      <c r="C679" s="286"/>
      <c r="D679" s="286"/>
      <c r="E679" s="286"/>
      <c r="F679" s="286"/>
    </row>
    <row r="680" spans="1:6">
      <c r="A680" s="286"/>
      <c r="B680" s="286"/>
      <c r="C680" s="286"/>
      <c r="D680" s="286"/>
      <c r="E680" s="286"/>
      <c r="F680" s="286"/>
    </row>
    <row r="681" spans="1:6">
      <c r="A681" s="286"/>
      <c r="B681" s="286"/>
      <c r="C681" s="286"/>
      <c r="D681" s="286"/>
      <c r="E681" s="286"/>
      <c r="F681" s="286"/>
    </row>
    <row r="682" spans="1:6">
      <c r="A682" s="286"/>
      <c r="B682" s="286"/>
      <c r="C682" s="286"/>
      <c r="D682" s="286"/>
      <c r="E682" s="286"/>
      <c r="F682" s="286"/>
    </row>
    <row r="683" spans="1:6">
      <c r="A683" s="286"/>
      <c r="B683" s="286"/>
      <c r="C683" s="286"/>
      <c r="D683" s="286"/>
      <c r="E683" s="286"/>
      <c r="F683" s="286"/>
    </row>
    <row r="684" spans="1:6">
      <c r="A684" s="286"/>
      <c r="B684" s="286"/>
      <c r="C684" s="286"/>
      <c r="D684" s="286"/>
      <c r="E684" s="286"/>
      <c r="F684" s="286"/>
    </row>
    <row r="685" spans="1:6">
      <c r="A685" s="286"/>
      <c r="B685" s="286"/>
      <c r="C685" s="286"/>
      <c r="D685" s="286"/>
      <c r="E685" s="286"/>
      <c r="F685" s="286"/>
    </row>
    <row r="686" spans="1:6">
      <c r="A686" s="286"/>
      <c r="B686" s="286"/>
      <c r="C686" s="286"/>
      <c r="D686" s="286"/>
      <c r="E686" s="286"/>
      <c r="F686" s="286"/>
    </row>
    <row r="687" spans="1:6">
      <c r="A687" s="286"/>
      <c r="B687" s="286"/>
      <c r="C687" s="286"/>
      <c r="D687" s="286"/>
      <c r="E687" s="286"/>
      <c r="F687" s="286"/>
    </row>
    <row r="688" spans="1:6">
      <c r="A688" s="286"/>
      <c r="B688" s="286"/>
      <c r="C688" s="286"/>
      <c r="D688" s="286"/>
      <c r="E688" s="286"/>
      <c r="F688" s="286"/>
    </row>
    <row r="689" spans="1:6">
      <c r="A689" s="286"/>
      <c r="B689" s="286"/>
      <c r="C689" s="286"/>
      <c r="D689" s="286"/>
      <c r="E689" s="286"/>
      <c r="F689" s="286"/>
    </row>
    <row r="690" spans="1:6">
      <c r="A690" s="286"/>
      <c r="B690" s="286"/>
      <c r="C690" s="286"/>
      <c r="D690" s="286"/>
      <c r="E690" s="286"/>
      <c r="F690" s="286"/>
    </row>
    <row r="691" spans="1:6">
      <c r="A691" s="286"/>
      <c r="B691" s="286"/>
      <c r="C691" s="286"/>
      <c r="D691" s="286"/>
      <c r="E691" s="286"/>
      <c r="F691" s="286"/>
    </row>
    <row r="692" spans="1:6">
      <c r="A692" s="286"/>
      <c r="B692" s="286"/>
      <c r="C692" s="286"/>
      <c r="D692" s="286"/>
      <c r="E692" s="286"/>
      <c r="F692" s="286"/>
    </row>
    <row r="693" spans="1:6">
      <c r="A693" s="286"/>
      <c r="B693" s="286"/>
      <c r="C693" s="286"/>
      <c r="D693" s="286"/>
      <c r="E693" s="286"/>
      <c r="F693" s="286"/>
    </row>
    <row r="694" spans="1:6">
      <c r="A694" s="286"/>
      <c r="B694" s="286"/>
      <c r="C694" s="286"/>
      <c r="D694" s="286"/>
      <c r="E694" s="286"/>
      <c r="F694" s="286"/>
    </row>
    <row r="695" spans="1:6">
      <c r="A695" s="286"/>
      <c r="B695" s="286"/>
      <c r="C695" s="286"/>
      <c r="D695" s="286"/>
      <c r="E695" s="286"/>
      <c r="F695" s="286"/>
    </row>
    <row r="696" spans="1:6">
      <c r="A696" s="286"/>
      <c r="B696" s="286"/>
      <c r="C696" s="286"/>
      <c r="D696" s="286"/>
      <c r="E696" s="286"/>
      <c r="F696" s="286"/>
    </row>
    <row r="697" spans="1:6">
      <c r="A697" s="286"/>
      <c r="B697" s="286"/>
      <c r="C697" s="286"/>
      <c r="D697" s="286"/>
      <c r="E697" s="286"/>
      <c r="F697" s="286"/>
    </row>
    <row r="698" spans="1:6">
      <c r="A698" s="286"/>
      <c r="B698" s="286"/>
      <c r="C698" s="286"/>
      <c r="D698" s="286"/>
      <c r="E698" s="286"/>
      <c r="F698" s="286"/>
    </row>
    <row r="699" spans="1:6">
      <c r="A699" s="286"/>
      <c r="B699" s="286"/>
      <c r="C699" s="286"/>
      <c r="D699" s="286"/>
      <c r="E699" s="286"/>
      <c r="F699" s="286"/>
    </row>
    <row r="700" spans="1:6">
      <c r="A700" s="286"/>
      <c r="B700" s="286"/>
      <c r="C700" s="286"/>
      <c r="D700" s="286"/>
      <c r="E700" s="286"/>
      <c r="F700" s="286"/>
    </row>
    <row r="701" spans="1:6">
      <c r="A701" s="286"/>
      <c r="B701" s="286"/>
      <c r="C701" s="286"/>
      <c r="D701" s="286"/>
      <c r="E701" s="286"/>
      <c r="F701" s="286"/>
    </row>
    <row r="702" spans="1:6">
      <c r="A702" s="286"/>
      <c r="B702" s="286"/>
      <c r="C702" s="286"/>
      <c r="D702" s="286"/>
      <c r="E702" s="286"/>
      <c r="F702" s="286"/>
    </row>
    <row r="703" spans="1:6">
      <c r="A703" s="286"/>
      <c r="B703" s="286"/>
      <c r="C703" s="286"/>
      <c r="D703" s="286"/>
      <c r="E703" s="286"/>
      <c r="F703" s="286"/>
    </row>
    <row r="704" spans="1:6">
      <c r="A704" s="286"/>
      <c r="B704" s="286"/>
      <c r="C704" s="286"/>
      <c r="D704" s="286"/>
      <c r="E704" s="286"/>
      <c r="F704" s="286"/>
    </row>
    <row r="705" spans="1:6">
      <c r="A705" s="286"/>
      <c r="B705" s="286"/>
      <c r="C705" s="286"/>
      <c r="D705" s="286"/>
      <c r="E705" s="286"/>
      <c r="F705" s="286"/>
    </row>
    <row r="706" spans="1:6">
      <c r="A706" s="286"/>
      <c r="B706" s="286"/>
      <c r="C706" s="286"/>
      <c r="D706" s="286"/>
      <c r="E706" s="286"/>
      <c r="F706" s="286"/>
    </row>
    <row r="707" spans="1:6">
      <c r="A707" s="286"/>
      <c r="B707" s="286"/>
      <c r="C707" s="286"/>
      <c r="D707" s="286"/>
      <c r="E707" s="286"/>
      <c r="F707" s="286"/>
    </row>
    <row r="708" spans="1:6">
      <c r="A708" s="286"/>
      <c r="B708" s="286"/>
      <c r="C708" s="286"/>
      <c r="D708" s="286"/>
      <c r="E708" s="286"/>
      <c r="F708" s="286"/>
    </row>
    <row r="709" spans="1:6">
      <c r="A709" s="286"/>
      <c r="B709" s="286"/>
      <c r="C709" s="286"/>
      <c r="D709" s="286"/>
      <c r="E709" s="286"/>
      <c r="F709" s="286"/>
    </row>
    <row r="710" spans="1:6">
      <c r="A710" s="286"/>
      <c r="B710" s="286"/>
      <c r="C710" s="286"/>
      <c r="D710" s="286"/>
      <c r="E710" s="286"/>
      <c r="F710" s="286"/>
    </row>
    <row r="711" spans="1:6">
      <c r="A711" s="286"/>
      <c r="B711" s="286"/>
      <c r="C711" s="286"/>
      <c r="D711" s="286"/>
      <c r="E711" s="286"/>
      <c r="F711" s="286"/>
    </row>
    <row r="712" spans="1:6">
      <c r="A712" s="286"/>
      <c r="B712" s="286"/>
      <c r="C712" s="286"/>
      <c r="D712" s="286"/>
      <c r="E712" s="286"/>
      <c r="F712" s="286"/>
    </row>
    <row r="713" spans="1:6">
      <c r="A713" s="286"/>
      <c r="B713" s="286"/>
      <c r="C713" s="286"/>
      <c r="D713" s="286"/>
      <c r="E713" s="286"/>
      <c r="F713" s="286"/>
    </row>
    <row r="714" spans="1:6">
      <c r="A714" s="286"/>
      <c r="B714" s="286"/>
      <c r="C714" s="286"/>
      <c r="D714" s="286"/>
      <c r="E714" s="286"/>
      <c r="F714" s="286"/>
    </row>
    <row r="715" spans="1:6">
      <c r="A715" s="286"/>
      <c r="B715" s="286"/>
      <c r="C715" s="286"/>
      <c r="D715" s="286"/>
      <c r="E715" s="286"/>
      <c r="F715" s="286"/>
    </row>
    <row r="716" spans="1:6">
      <c r="A716" s="286"/>
      <c r="B716" s="286"/>
      <c r="C716" s="286"/>
      <c r="D716" s="286"/>
      <c r="E716" s="286"/>
      <c r="F716" s="286"/>
    </row>
    <row r="717" spans="1:6">
      <c r="A717" s="286"/>
      <c r="B717" s="286"/>
      <c r="C717" s="286"/>
      <c r="D717" s="286"/>
      <c r="E717" s="286"/>
      <c r="F717" s="286"/>
    </row>
    <row r="718" spans="1:6">
      <c r="A718" s="286"/>
      <c r="B718" s="286"/>
      <c r="C718" s="286"/>
      <c r="D718" s="286"/>
      <c r="E718" s="286"/>
      <c r="F718" s="286"/>
    </row>
    <row r="719" spans="1:6">
      <c r="A719" s="286"/>
      <c r="B719" s="286"/>
      <c r="C719" s="286"/>
      <c r="D719" s="286"/>
      <c r="E719" s="286"/>
      <c r="F719" s="286"/>
    </row>
    <row r="720" spans="1:6">
      <c r="A720" s="286"/>
      <c r="B720" s="286"/>
      <c r="C720" s="286"/>
      <c r="D720" s="286"/>
      <c r="E720" s="286"/>
      <c r="F720" s="286"/>
    </row>
    <row r="721" spans="1:6">
      <c r="A721" s="286"/>
      <c r="B721" s="286"/>
      <c r="C721" s="286"/>
      <c r="D721" s="286"/>
      <c r="E721" s="286"/>
      <c r="F721" s="286"/>
    </row>
    <row r="722" spans="1:6">
      <c r="A722" s="286"/>
      <c r="B722" s="286"/>
      <c r="C722" s="286"/>
      <c r="D722" s="286"/>
      <c r="E722" s="286"/>
      <c r="F722" s="286"/>
    </row>
    <row r="723" spans="1:6">
      <c r="A723" s="286"/>
      <c r="B723" s="286"/>
      <c r="C723" s="286"/>
      <c r="D723" s="286"/>
      <c r="E723" s="286"/>
      <c r="F723" s="286"/>
    </row>
    <row r="724" spans="1:6">
      <c r="A724" s="286"/>
      <c r="B724" s="286"/>
      <c r="C724" s="286"/>
      <c r="D724" s="286"/>
      <c r="E724" s="286"/>
      <c r="F724" s="286"/>
    </row>
    <row r="725" spans="1:6">
      <c r="A725" s="286"/>
      <c r="B725" s="286"/>
      <c r="C725" s="286"/>
      <c r="D725" s="286"/>
      <c r="E725" s="286"/>
      <c r="F725" s="286"/>
    </row>
    <row r="726" spans="1:6">
      <c r="A726" s="286"/>
      <c r="B726" s="286"/>
      <c r="C726" s="286"/>
      <c r="D726" s="286"/>
      <c r="E726" s="286"/>
      <c r="F726" s="286"/>
    </row>
    <row r="727" spans="1:6">
      <c r="A727" s="286"/>
      <c r="B727" s="286"/>
      <c r="C727" s="286"/>
      <c r="D727" s="286"/>
      <c r="E727" s="286"/>
      <c r="F727" s="286"/>
    </row>
    <row r="728" spans="1:6">
      <c r="A728" s="286"/>
      <c r="B728" s="286"/>
      <c r="C728" s="286"/>
      <c r="D728" s="286"/>
      <c r="E728" s="286"/>
      <c r="F728" s="286"/>
    </row>
    <row r="729" spans="1:6">
      <c r="A729" s="286"/>
      <c r="B729" s="286"/>
      <c r="C729" s="286"/>
      <c r="D729" s="286"/>
      <c r="E729" s="286"/>
      <c r="F729" s="286"/>
    </row>
    <row r="730" spans="1:6">
      <c r="A730" s="286"/>
      <c r="B730" s="286"/>
      <c r="C730" s="286"/>
      <c r="D730" s="286"/>
      <c r="E730" s="286"/>
      <c r="F730" s="286"/>
    </row>
    <row r="731" spans="1:6">
      <c r="A731" s="286"/>
      <c r="B731" s="286"/>
      <c r="C731" s="286"/>
      <c r="D731" s="286"/>
      <c r="E731" s="286"/>
      <c r="F731" s="286"/>
    </row>
    <row r="732" spans="1:6">
      <c r="A732" s="286"/>
      <c r="B732" s="286"/>
      <c r="C732" s="286"/>
      <c r="D732" s="286"/>
      <c r="E732" s="286"/>
      <c r="F732" s="286"/>
    </row>
    <row r="733" spans="1:6">
      <c r="A733" s="286"/>
      <c r="B733" s="286"/>
      <c r="C733" s="286"/>
      <c r="D733" s="286"/>
      <c r="E733" s="286"/>
      <c r="F733" s="286"/>
    </row>
    <row r="734" spans="1:6">
      <c r="A734" s="286"/>
      <c r="B734" s="286"/>
      <c r="C734" s="286"/>
      <c r="D734" s="286"/>
      <c r="E734" s="286"/>
      <c r="F734" s="286"/>
    </row>
    <row r="735" spans="1:6">
      <c r="A735" s="286"/>
      <c r="B735" s="286"/>
      <c r="C735" s="286"/>
      <c r="D735" s="286"/>
      <c r="E735" s="286"/>
      <c r="F735" s="286"/>
    </row>
    <row r="736" spans="1:6">
      <c r="A736" s="286"/>
      <c r="B736" s="286"/>
      <c r="C736" s="286"/>
      <c r="D736" s="286"/>
      <c r="E736" s="286"/>
      <c r="F736" s="286"/>
    </row>
    <row r="737" spans="1:6">
      <c r="A737" s="286"/>
      <c r="B737" s="286"/>
      <c r="C737" s="286"/>
      <c r="D737" s="286"/>
      <c r="E737" s="286"/>
      <c r="F737" s="286"/>
    </row>
    <row r="738" spans="1:6">
      <c r="A738" s="286"/>
      <c r="B738" s="286"/>
      <c r="C738" s="286"/>
      <c r="D738" s="286"/>
      <c r="E738" s="286"/>
      <c r="F738" s="286"/>
    </row>
    <row r="739" spans="1:6">
      <c r="A739" s="286"/>
      <c r="B739" s="286"/>
      <c r="C739" s="286"/>
      <c r="D739" s="286"/>
      <c r="E739" s="286"/>
      <c r="F739" s="286"/>
    </row>
    <row r="740" spans="1:6">
      <c r="A740" s="286"/>
      <c r="B740" s="286"/>
      <c r="C740" s="286"/>
      <c r="D740" s="286"/>
      <c r="E740" s="286"/>
      <c r="F740" s="286"/>
    </row>
    <row r="741" spans="1:6">
      <c r="A741" s="286"/>
      <c r="B741" s="286"/>
      <c r="C741" s="286"/>
      <c r="D741" s="286"/>
      <c r="E741" s="286"/>
      <c r="F741" s="286"/>
    </row>
    <row r="742" spans="1:6">
      <c r="A742" s="286"/>
      <c r="B742" s="286"/>
      <c r="C742" s="286"/>
      <c r="D742" s="286"/>
      <c r="E742" s="286"/>
      <c r="F742" s="286"/>
    </row>
    <row r="743" spans="1:6">
      <c r="A743" s="286"/>
      <c r="B743" s="286"/>
      <c r="C743" s="286"/>
      <c r="D743" s="286"/>
      <c r="E743" s="286"/>
      <c r="F743" s="286"/>
    </row>
    <row r="744" spans="1:6">
      <c r="A744" s="286"/>
      <c r="B744" s="286"/>
      <c r="C744" s="286"/>
      <c r="D744" s="286"/>
      <c r="E744" s="286"/>
      <c r="F744" s="286"/>
    </row>
    <row r="745" spans="1:6">
      <c r="A745" s="286"/>
      <c r="B745" s="286"/>
      <c r="C745" s="286"/>
      <c r="D745" s="286"/>
      <c r="E745" s="286"/>
      <c r="F745" s="286"/>
    </row>
    <row r="746" spans="1:6">
      <c r="A746" s="286"/>
      <c r="B746" s="286"/>
      <c r="C746" s="286"/>
      <c r="D746" s="286"/>
      <c r="E746" s="286"/>
      <c r="F746" s="286"/>
    </row>
    <row r="747" spans="1:6">
      <c r="A747" s="286"/>
      <c r="B747" s="286"/>
      <c r="C747" s="286"/>
      <c r="D747" s="286"/>
      <c r="E747" s="286"/>
      <c r="F747" s="286"/>
    </row>
    <row r="748" spans="1:6">
      <c r="A748" s="286"/>
      <c r="B748" s="286"/>
      <c r="C748" s="286"/>
      <c r="D748" s="286"/>
      <c r="E748" s="286"/>
      <c r="F748" s="286"/>
    </row>
    <row r="749" spans="1:6">
      <c r="A749" s="286"/>
      <c r="B749" s="286"/>
      <c r="C749" s="286"/>
      <c r="D749" s="286"/>
      <c r="E749" s="286"/>
      <c r="F749" s="286"/>
    </row>
    <row r="750" spans="1:6">
      <c r="A750" s="286"/>
      <c r="B750" s="286"/>
      <c r="C750" s="286"/>
      <c r="D750" s="286"/>
      <c r="E750" s="286"/>
      <c r="F750" s="286"/>
    </row>
    <row r="751" spans="1:6">
      <c r="A751" s="286"/>
      <c r="B751" s="286"/>
      <c r="C751" s="286"/>
      <c r="D751" s="286"/>
      <c r="E751" s="286"/>
      <c r="F751" s="286"/>
    </row>
    <row r="752" spans="1:6">
      <c r="A752" s="286"/>
      <c r="B752" s="286"/>
      <c r="C752" s="286"/>
      <c r="D752" s="286"/>
      <c r="E752" s="286"/>
      <c r="F752" s="286"/>
    </row>
    <row r="753" spans="1:6">
      <c r="A753" s="286"/>
      <c r="B753" s="286"/>
      <c r="C753" s="286"/>
      <c r="D753" s="286"/>
      <c r="E753" s="286"/>
      <c r="F753" s="286"/>
    </row>
    <row r="754" spans="1:6">
      <c r="A754" s="286"/>
      <c r="B754" s="286"/>
      <c r="C754" s="286"/>
      <c r="D754" s="286"/>
      <c r="E754" s="286"/>
      <c r="F754" s="286"/>
    </row>
    <row r="755" spans="1:6">
      <c r="A755" s="286"/>
      <c r="B755" s="286"/>
      <c r="C755" s="286"/>
      <c r="D755" s="286"/>
      <c r="E755" s="286"/>
      <c r="F755" s="286"/>
    </row>
    <row r="756" spans="1:6">
      <c r="A756" s="286"/>
      <c r="B756" s="286"/>
      <c r="C756" s="286"/>
      <c r="D756" s="286"/>
      <c r="E756" s="286"/>
      <c r="F756" s="286"/>
    </row>
    <row r="757" spans="1:6">
      <c r="A757" s="286"/>
      <c r="B757" s="286"/>
      <c r="C757" s="286"/>
      <c r="D757" s="286"/>
      <c r="E757" s="286"/>
      <c r="F757" s="286"/>
    </row>
    <row r="758" spans="1:6">
      <c r="A758" s="286"/>
      <c r="B758" s="286"/>
      <c r="C758" s="286"/>
      <c r="D758" s="286"/>
      <c r="E758" s="286"/>
      <c r="F758" s="286"/>
    </row>
    <row r="759" spans="1:6">
      <c r="A759" s="286"/>
      <c r="B759" s="286"/>
      <c r="C759" s="286"/>
      <c r="D759" s="286"/>
      <c r="E759" s="286"/>
      <c r="F759" s="286"/>
    </row>
    <row r="760" spans="1:6">
      <c r="A760" s="286"/>
      <c r="B760" s="286"/>
      <c r="C760" s="286"/>
      <c r="D760" s="286"/>
      <c r="E760" s="286"/>
      <c r="F760" s="286"/>
    </row>
    <row r="761" spans="1:6">
      <c r="A761" s="286"/>
      <c r="B761" s="286"/>
      <c r="C761" s="286"/>
      <c r="D761" s="286"/>
      <c r="E761" s="286"/>
      <c r="F761" s="286"/>
    </row>
    <row r="762" spans="1:6">
      <c r="A762" s="286"/>
      <c r="B762" s="286"/>
      <c r="C762" s="286"/>
      <c r="D762" s="286"/>
      <c r="E762" s="286"/>
      <c r="F762" s="286"/>
    </row>
    <row r="763" spans="1:6">
      <c r="A763" s="286"/>
      <c r="B763" s="286"/>
      <c r="C763" s="286"/>
      <c r="D763" s="286"/>
      <c r="E763" s="286"/>
      <c r="F763" s="286"/>
    </row>
    <row r="764" spans="1:6">
      <c r="A764" s="286"/>
      <c r="B764" s="286"/>
      <c r="C764" s="286"/>
      <c r="D764" s="286"/>
      <c r="E764" s="286"/>
      <c r="F764" s="286"/>
    </row>
    <row r="765" spans="1:6">
      <c r="A765" s="286"/>
      <c r="B765" s="286"/>
      <c r="C765" s="286"/>
      <c r="D765" s="286"/>
      <c r="E765" s="286"/>
      <c r="F765" s="286"/>
    </row>
    <row r="766" spans="1:6">
      <c r="A766" s="286"/>
      <c r="B766" s="286"/>
      <c r="C766" s="286"/>
      <c r="D766" s="286"/>
      <c r="E766" s="286"/>
      <c r="F766" s="286"/>
    </row>
    <row r="767" spans="1:6">
      <c r="A767" s="286"/>
      <c r="B767" s="286"/>
      <c r="C767" s="286"/>
      <c r="D767" s="286"/>
      <c r="E767" s="286"/>
      <c r="F767" s="286"/>
    </row>
    <row r="768" spans="1:6">
      <c r="A768" s="286"/>
      <c r="B768" s="286"/>
      <c r="C768" s="286"/>
      <c r="D768" s="286"/>
      <c r="E768" s="286"/>
      <c r="F768" s="286"/>
    </row>
    <row r="769" spans="1:6">
      <c r="A769" s="286"/>
      <c r="B769" s="286"/>
      <c r="C769" s="286"/>
      <c r="D769" s="286"/>
      <c r="E769" s="286"/>
      <c r="F769" s="286"/>
    </row>
    <row r="770" spans="1:6">
      <c r="A770" s="286"/>
      <c r="B770" s="286"/>
      <c r="C770" s="286"/>
      <c r="D770" s="286"/>
      <c r="E770" s="286"/>
      <c r="F770" s="286"/>
    </row>
    <row r="771" spans="1:6">
      <c r="A771" s="286"/>
      <c r="B771" s="286"/>
      <c r="C771" s="286"/>
      <c r="D771" s="286"/>
      <c r="E771" s="286"/>
      <c r="F771" s="286"/>
    </row>
    <row r="772" spans="1:6">
      <c r="A772" s="286"/>
      <c r="B772" s="286"/>
      <c r="C772" s="286"/>
      <c r="D772" s="286"/>
      <c r="E772" s="286"/>
      <c r="F772" s="286"/>
    </row>
    <row r="773" spans="1:6">
      <c r="A773" s="286"/>
      <c r="B773" s="286"/>
      <c r="C773" s="286"/>
      <c r="D773" s="286"/>
      <c r="E773" s="286"/>
      <c r="F773" s="286"/>
    </row>
    <row r="774" spans="1:6">
      <c r="A774" s="286"/>
      <c r="B774" s="286"/>
      <c r="C774" s="286"/>
      <c r="D774" s="286"/>
      <c r="E774" s="286"/>
      <c r="F774" s="286"/>
    </row>
    <row r="775" spans="1:6">
      <c r="A775" s="286"/>
      <c r="B775" s="286"/>
      <c r="C775" s="286"/>
      <c r="D775" s="286"/>
      <c r="E775" s="286"/>
      <c r="F775" s="286"/>
    </row>
    <row r="776" spans="1:6">
      <c r="A776" s="286"/>
      <c r="B776" s="286"/>
      <c r="C776" s="286"/>
      <c r="D776" s="286"/>
      <c r="E776" s="286"/>
      <c r="F776" s="286"/>
    </row>
    <row r="777" spans="1:6">
      <c r="A777" s="286"/>
      <c r="B777" s="286"/>
      <c r="C777" s="286"/>
      <c r="D777" s="286"/>
      <c r="E777" s="286"/>
      <c r="F777" s="286"/>
    </row>
    <row r="778" spans="1:6">
      <c r="A778" s="286"/>
      <c r="B778" s="286"/>
      <c r="C778" s="286"/>
      <c r="D778" s="286"/>
      <c r="E778" s="286"/>
      <c r="F778" s="286"/>
    </row>
    <row r="779" spans="1:6">
      <c r="A779" s="286"/>
      <c r="B779" s="286"/>
      <c r="C779" s="286"/>
      <c r="D779" s="286"/>
      <c r="E779" s="286"/>
      <c r="F779" s="286"/>
    </row>
    <row r="780" spans="1:6">
      <c r="A780" s="286"/>
      <c r="B780" s="286"/>
      <c r="C780" s="286"/>
      <c r="D780" s="286"/>
      <c r="E780" s="286"/>
      <c r="F780" s="286"/>
    </row>
    <row r="781" spans="1:6">
      <c r="A781" s="286"/>
      <c r="B781" s="286"/>
      <c r="C781" s="286"/>
      <c r="D781" s="286"/>
      <c r="E781" s="286"/>
      <c r="F781" s="286"/>
    </row>
    <row r="782" spans="1:6">
      <c r="A782" s="286"/>
      <c r="B782" s="286"/>
      <c r="C782" s="286"/>
      <c r="D782" s="286"/>
      <c r="E782" s="286"/>
      <c r="F782" s="286"/>
    </row>
    <row r="783" spans="1:6">
      <c r="A783" s="286"/>
      <c r="B783" s="286"/>
      <c r="C783" s="286"/>
      <c r="D783" s="286"/>
      <c r="E783" s="286"/>
      <c r="F783" s="286"/>
    </row>
    <row r="784" spans="1:6">
      <c r="A784" s="286"/>
      <c r="B784" s="286"/>
      <c r="C784" s="286"/>
      <c r="D784" s="286"/>
      <c r="E784" s="286"/>
      <c r="F784" s="286"/>
    </row>
    <row r="785" spans="1:6">
      <c r="A785" s="286"/>
      <c r="B785" s="286"/>
      <c r="C785" s="286"/>
      <c r="D785" s="286"/>
      <c r="E785" s="286"/>
      <c r="F785" s="286"/>
    </row>
    <row r="786" spans="1:6">
      <c r="A786" s="286"/>
      <c r="B786" s="286"/>
      <c r="C786" s="286"/>
      <c r="D786" s="286"/>
      <c r="E786" s="286"/>
      <c r="F786" s="286"/>
    </row>
    <row r="787" spans="1:6">
      <c r="A787" s="286"/>
      <c r="B787" s="286"/>
      <c r="C787" s="286"/>
      <c r="D787" s="286"/>
      <c r="E787" s="286"/>
      <c r="F787" s="286"/>
    </row>
    <row r="788" spans="1:6">
      <c r="A788" s="286"/>
      <c r="B788" s="286"/>
      <c r="C788" s="286"/>
      <c r="D788" s="286"/>
      <c r="E788" s="286"/>
      <c r="F788" s="286"/>
    </row>
    <row r="789" spans="1:6">
      <c r="A789" s="286"/>
      <c r="B789" s="286"/>
      <c r="C789" s="286"/>
      <c r="D789" s="286"/>
      <c r="E789" s="286"/>
      <c r="F789" s="286"/>
    </row>
    <row r="790" spans="1:6">
      <c r="A790" s="286"/>
      <c r="B790" s="286"/>
      <c r="C790" s="286"/>
      <c r="D790" s="286"/>
      <c r="E790" s="286"/>
      <c r="F790" s="286"/>
    </row>
    <row r="791" spans="1:6">
      <c r="A791" s="286"/>
      <c r="B791" s="286"/>
      <c r="C791" s="286"/>
      <c r="D791" s="286"/>
      <c r="E791" s="286"/>
      <c r="F791" s="286"/>
    </row>
    <row r="792" spans="1:6">
      <c r="A792" s="286"/>
      <c r="B792" s="286"/>
      <c r="C792" s="286"/>
      <c r="D792" s="286"/>
      <c r="E792" s="286"/>
      <c r="F792" s="286"/>
    </row>
    <row r="793" spans="1:6">
      <c r="A793" s="286"/>
      <c r="B793" s="286"/>
      <c r="C793" s="286"/>
      <c r="D793" s="286"/>
      <c r="E793" s="286"/>
      <c r="F793" s="286"/>
    </row>
    <row r="794" spans="1:6">
      <c r="A794" s="286"/>
      <c r="B794" s="286"/>
      <c r="C794" s="286"/>
      <c r="D794" s="286"/>
      <c r="E794" s="286"/>
      <c r="F794" s="286"/>
    </row>
    <row r="795" spans="1:6">
      <c r="A795" s="286"/>
      <c r="B795" s="286"/>
      <c r="C795" s="286"/>
      <c r="D795" s="286"/>
      <c r="E795" s="286"/>
      <c r="F795" s="286"/>
    </row>
    <row r="796" spans="1:6">
      <c r="A796" s="286"/>
      <c r="B796" s="286"/>
      <c r="C796" s="286"/>
      <c r="D796" s="286"/>
      <c r="E796" s="286"/>
      <c r="F796" s="286"/>
    </row>
    <row r="797" spans="1:6">
      <c r="A797" s="286"/>
      <c r="B797" s="286"/>
      <c r="C797" s="286"/>
      <c r="D797" s="286"/>
      <c r="E797" s="286"/>
      <c r="F797" s="286"/>
    </row>
    <row r="798" spans="1:6">
      <c r="A798" s="286"/>
      <c r="B798" s="286"/>
      <c r="C798" s="286"/>
      <c r="D798" s="286"/>
      <c r="E798" s="286"/>
      <c r="F798" s="286"/>
    </row>
    <row r="799" spans="1:6">
      <c r="A799" s="286"/>
      <c r="B799" s="286"/>
      <c r="C799" s="286"/>
      <c r="D799" s="286"/>
      <c r="E799" s="286"/>
      <c r="F799" s="286"/>
    </row>
    <row r="800" spans="1:6">
      <c r="A800" s="286"/>
      <c r="B800" s="286"/>
      <c r="C800" s="286"/>
      <c r="D800" s="286"/>
      <c r="E800" s="286"/>
      <c r="F800" s="286"/>
    </row>
    <row r="801" spans="1:6">
      <c r="A801" s="286"/>
      <c r="B801" s="286"/>
      <c r="C801" s="286"/>
      <c r="D801" s="286"/>
      <c r="E801" s="286"/>
      <c r="F801" s="286"/>
    </row>
    <row r="802" spans="1:6">
      <c r="A802" s="286"/>
      <c r="B802" s="286"/>
      <c r="C802" s="286"/>
      <c r="D802" s="286"/>
      <c r="E802" s="286"/>
      <c r="F802" s="286"/>
    </row>
    <row r="803" spans="1:6">
      <c r="A803" s="286"/>
      <c r="B803" s="286"/>
      <c r="C803" s="286"/>
      <c r="D803" s="286"/>
      <c r="E803" s="286"/>
      <c r="F803" s="286"/>
    </row>
    <row r="804" spans="1:6">
      <c r="A804" s="286"/>
      <c r="B804" s="286"/>
      <c r="C804" s="286"/>
      <c r="D804" s="286"/>
      <c r="E804" s="286"/>
      <c r="F804" s="286"/>
    </row>
    <row r="805" spans="1:6">
      <c r="A805" s="286"/>
      <c r="B805" s="286"/>
      <c r="C805" s="286"/>
      <c r="D805" s="286"/>
      <c r="E805" s="286"/>
      <c r="F805" s="286"/>
    </row>
    <row r="806" spans="1:6">
      <c r="A806" s="286"/>
      <c r="B806" s="286"/>
      <c r="C806" s="286"/>
      <c r="D806" s="286"/>
      <c r="E806" s="286"/>
      <c r="F806" s="286"/>
    </row>
    <row r="807" spans="1:6">
      <c r="A807" s="286"/>
      <c r="B807" s="286"/>
      <c r="C807" s="286"/>
      <c r="D807" s="286"/>
      <c r="E807" s="286"/>
      <c r="F807" s="286"/>
    </row>
    <row r="808" spans="1:6">
      <c r="A808" s="286"/>
      <c r="B808" s="286"/>
      <c r="C808" s="286"/>
      <c r="D808" s="286"/>
      <c r="E808" s="286"/>
      <c r="F808" s="286"/>
    </row>
    <row r="809" spans="1:6">
      <c r="A809" s="286"/>
      <c r="B809" s="286"/>
      <c r="C809" s="286"/>
      <c r="D809" s="286"/>
      <c r="E809" s="286"/>
      <c r="F809" s="286"/>
    </row>
    <row r="810" spans="1:6">
      <c r="A810" s="286"/>
      <c r="B810" s="286"/>
      <c r="C810" s="286"/>
      <c r="D810" s="286"/>
      <c r="E810" s="286"/>
      <c r="F810" s="286"/>
    </row>
    <row r="811" spans="1:6">
      <c r="A811" s="286"/>
      <c r="B811" s="286"/>
      <c r="C811" s="286"/>
      <c r="D811" s="286"/>
      <c r="E811" s="286"/>
      <c r="F811" s="286"/>
    </row>
    <row r="812" spans="1:6">
      <c r="A812" s="286"/>
      <c r="B812" s="286"/>
      <c r="C812" s="286"/>
      <c r="D812" s="286"/>
      <c r="E812" s="286"/>
      <c r="F812" s="286"/>
    </row>
    <row r="813" spans="1:6">
      <c r="A813" s="286"/>
      <c r="B813" s="286"/>
      <c r="C813" s="286"/>
      <c r="D813" s="286"/>
      <c r="E813" s="286"/>
      <c r="F813" s="286"/>
    </row>
    <row r="814" spans="1:6">
      <c r="A814" s="286"/>
      <c r="B814" s="286"/>
      <c r="C814" s="286"/>
      <c r="D814" s="286"/>
      <c r="E814" s="286"/>
      <c r="F814" s="286"/>
    </row>
    <row r="815" spans="1:6">
      <c r="A815" s="286"/>
      <c r="B815" s="286"/>
      <c r="C815" s="286"/>
      <c r="D815" s="286"/>
      <c r="E815" s="286"/>
      <c r="F815" s="286"/>
    </row>
    <row r="816" spans="1:6">
      <c r="A816" s="286"/>
      <c r="B816" s="286"/>
      <c r="C816" s="286"/>
      <c r="D816" s="286"/>
      <c r="E816" s="286"/>
      <c r="F816" s="286"/>
    </row>
    <row r="817" spans="1:6">
      <c r="A817" s="286"/>
      <c r="B817" s="286"/>
      <c r="C817" s="286"/>
      <c r="D817" s="286"/>
      <c r="E817" s="286"/>
      <c r="F817" s="286"/>
    </row>
    <row r="818" spans="1:6">
      <c r="A818" s="286"/>
      <c r="B818" s="286"/>
      <c r="C818" s="286"/>
      <c r="D818" s="286"/>
      <c r="E818" s="286"/>
      <c r="F818" s="286"/>
    </row>
    <row r="819" spans="1:6">
      <c r="A819" s="286"/>
      <c r="B819" s="286"/>
      <c r="C819" s="286"/>
      <c r="D819" s="286"/>
      <c r="E819" s="286"/>
      <c r="F819" s="286"/>
    </row>
    <row r="820" spans="1:6">
      <c r="A820" s="286"/>
      <c r="B820" s="286"/>
      <c r="C820" s="286"/>
      <c r="D820" s="286"/>
      <c r="E820" s="286"/>
      <c r="F820" s="286"/>
    </row>
    <row r="821" spans="1:6">
      <c r="A821" s="286"/>
      <c r="B821" s="286"/>
      <c r="C821" s="286"/>
      <c r="D821" s="286"/>
      <c r="E821" s="286"/>
      <c r="F821" s="286"/>
    </row>
    <row r="822" spans="1:6">
      <c r="A822" s="286"/>
      <c r="B822" s="286"/>
      <c r="C822" s="286"/>
      <c r="D822" s="286"/>
      <c r="E822" s="286"/>
      <c r="F822" s="286"/>
    </row>
    <row r="823" spans="1:6">
      <c r="A823" s="286"/>
      <c r="B823" s="286"/>
      <c r="C823" s="286"/>
      <c r="D823" s="286"/>
      <c r="E823" s="286"/>
      <c r="F823" s="286"/>
    </row>
    <row r="824" spans="1:6">
      <c r="A824" s="286"/>
      <c r="B824" s="286"/>
      <c r="C824" s="286"/>
      <c r="D824" s="286"/>
      <c r="E824" s="286"/>
      <c r="F824" s="286"/>
    </row>
    <row r="825" spans="1:6">
      <c r="A825" s="286"/>
      <c r="B825" s="286"/>
      <c r="C825" s="286"/>
      <c r="D825" s="286"/>
      <c r="E825" s="286"/>
      <c r="F825" s="286"/>
    </row>
    <row r="826" spans="1:6">
      <c r="A826" s="286"/>
      <c r="B826" s="286"/>
      <c r="C826" s="286"/>
      <c r="D826" s="286"/>
      <c r="E826" s="286"/>
      <c r="F826" s="286"/>
    </row>
    <row r="827" spans="1:6">
      <c r="A827" s="286"/>
      <c r="B827" s="286"/>
      <c r="C827" s="286"/>
      <c r="D827" s="286"/>
      <c r="E827" s="286"/>
      <c r="F827" s="286"/>
    </row>
    <row r="828" spans="1:6">
      <c r="A828" s="286"/>
      <c r="B828" s="286"/>
      <c r="C828" s="286"/>
      <c r="D828" s="286"/>
      <c r="E828" s="286"/>
      <c r="F828" s="286"/>
    </row>
    <row r="829" spans="1:6">
      <c r="A829" s="286"/>
      <c r="B829" s="286"/>
      <c r="C829" s="286"/>
      <c r="D829" s="286"/>
      <c r="E829" s="286"/>
      <c r="F829" s="286"/>
    </row>
    <row r="830" spans="1:6">
      <c r="A830" s="286"/>
      <c r="B830" s="286"/>
      <c r="C830" s="286"/>
      <c r="D830" s="286"/>
      <c r="E830" s="286"/>
      <c r="F830" s="286"/>
    </row>
    <row r="831" spans="1:6">
      <c r="A831" s="286"/>
      <c r="B831" s="286"/>
      <c r="C831" s="286"/>
      <c r="D831" s="286"/>
      <c r="E831" s="286"/>
      <c r="F831" s="286"/>
    </row>
    <row r="832" spans="1:6">
      <c r="A832" s="286"/>
      <c r="B832" s="286"/>
      <c r="C832" s="286"/>
      <c r="D832" s="286"/>
      <c r="E832" s="286"/>
      <c r="F832" s="286"/>
    </row>
    <row r="833" spans="1:6">
      <c r="A833" s="286"/>
      <c r="B833" s="286"/>
      <c r="C833" s="286"/>
      <c r="D833" s="286"/>
      <c r="E833" s="286"/>
      <c r="F833" s="286"/>
    </row>
    <row r="834" spans="1:6">
      <c r="A834" s="286"/>
      <c r="B834" s="286"/>
      <c r="C834" s="286"/>
      <c r="D834" s="286"/>
      <c r="E834" s="286"/>
      <c r="F834" s="286"/>
    </row>
    <row r="835" spans="1:6">
      <c r="A835" s="286"/>
      <c r="B835" s="286"/>
      <c r="C835" s="286"/>
      <c r="D835" s="286"/>
      <c r="E835" s="286"/>
      <c r="F835" s="286"/>
    </row>
    <row r="836" spans="1:6">
      <c r="A836" s="286"/>
      <c r="B836" s="286"/>
      <c r="C836" s="286"/>
      <c r="D836" s="286"/>
      <c r="E836" s="286"/>
      <c r="F836" s="286"/>
    </row>
    <row r="837" spans="1:6">
      <c r="A837" s="286"/>
      <c r="B837" s="286"/>
      <c r="C837" s="286"/>
      <c r="D837" s="286"/>
      <c r="E837" s="286"/>
      <c r="F837" s="286"/>
    </row>
    <row r="838" spans="1:6">
      <c r="A838" s="286"/>
      <c r="B838" s="286"/>
      <c r="C838" s="286"/>
      <c r="D838" s="286"/>
      <c r="E838" s="286"/>
      <c r="F838" s="286"/>
    </row>
    <row r="839" spans="1:6">
      <c r="A839" s="286"/>
      <c r="B839" s="286"/>
      <c r="C839" s="286"/>
      <c r="D839" s="286"/>
      <c r="E839" s="286"/>
      <c r="F839" s="286"/>
    </row>
    <row r="840" spans="1:6">
      <c r="A840" s="286"/>
      <c r="B840" s="286"/>
      <c r="C840" s="286"/>
      <c r="D840" s="286"/>
      <c r="E840" s="286"/>
      <c r="F840" s="286"/>
    </row>
    <row r="841" spans="1:6">
      <c r="A841" s="286"/>
      <c r="B841" s="286"/>
      <c r="C841" s="286"/>
      <c r="D841" s="286"/>
      <c r="E841" s="286"/>
      <c r="F841" s="286"/>
    </row>
    <row r="842" spans="1:6">
      <c r="A842" s="286"/>
      <c r="B842" s="286"/>
      <c r="C842" s="286"/>
      <c r="D842" s="286"/>
      <c r="E842" s="286"/>
      <c r="F842" s="286"/>
    </row>
    <row r="843" spans="1:6">
      <c r="A843" s="286"/>
      <c r="B843" s="286"/>
      <c r="C843" s="286"/>
      <c r="D843" s="286"/>
      <c r="E843" s="286"/>
      <c r="F843" s="286"/>
    </row>
    <row r="844" spans="1:6">
      <c r="A844" s="286"/>
      <c r="B844" s="286"/>
      <c r="C844" s="286"/>
      <c r="D844" s="286"/>
      <c r="E844" s="286"/>
      <c r="F844" s="286"/>
    </row>
    <row r="845" spans="1:6">
      <c r="A845" s="286"/>
      <c r="B845" s="286"/>
      <c r="C845" s="286"/>
      <c r="D845" s="286"/>
      <c r="E845" s="286"/>
      <c r="F845" s="286"/>
    </row>
    <row r="846" spans="1:6">
      <c r="A846" s="286"/>
      <c r="B846" s="286"/>
      <c r="C846" s="286"/>
      <c r="D846" s="286"/>
      <c r="E846" s="286"/>
      <c r="F846" s="286"/>
    </row>
    <row r="847" spans="1:6">
      <c r="A847" s="286"/>
      <c r="B847" s="286"/>
      <c r="C847" s="286"/>
      <c r="D847" s="286"/>
      <c r="E847" s="286"/>
      <c r="F847" s="286"/>
    </row>
    <row r="848" spans="1:6">
      <c r="A848" s="286"/>
      <c r="B848" s="286"/>
      <c r="C848" s="286"/>
      <c r="D848" s="286"/>
      <c r="E848" s="286"/>
      <c r="F848" s="286"/>
    </row>
    <row r="849" spans="1:6">
      <c r="A849" s="286"/>
      <c r="B849" s="286"/>
      <c r="C849" s="286"/>
      <c r="D849" s="286"/>
      <c r="E849" s="286"/>
      <c r="F849" s="286"/>
    </row>
    <row r="850" spans="1:6">
      <c r="A850" s="286"/>
      <c r="B850" s="286"/>
      <c r="C850" s="286"/>
      <c r="D850" s="286"/>
      <c r="E850" s="286"/>
      <c r="F850" s="286"/>
    </row>
    <row r="851" spans="1:6">
      <c r="A851" s="286"/>
      <c r="B851" s="286"/>
      <c r="C851" s="286"/>
      <c r="D851" s="286"/>
      <c r="E851" s="286"/>
      <c r="F851" s="286"/>
    </row>
    <row r="852" spans="1:6">
      <c r="A852" s="286"/>
      <c r="B852" s="286"/>
      <c r="C852" s="286"/>
      <c r="D852" s="286"/>
      <c r="E852" s="286"/>
      <c r="F852" s="286"/>
    </row>
    <row r="853" spans="1:6">
      <c r="A853" s="286"/>
      <c r="B853" s="286"/>
      <c r="C853" s="286"/>
      <c r="D853" s="286"/>
      <c r="E853" s="286"/>
      <c r="F853" s="286"/>
    </row>
    <row r="854" spans="1:6">
      <c r="A854" s="286"/>
      <c r="B854" s="286"/>
      <c r="C854" s="286"/>
      <c r="D854" s="286"/>
      <c r="E854" s="286"/>
      <c r="F854" s="286"/>
    </row>
    <row r="855" spans="1:6">
      <c r="A855" s="286"/>
      <c r="B855" s="286"/>
      <c r="C855" s="286"/>
      <c r="D855" s="286"/>
      <c r="E855" s="286"/>
      <c r="F855" s="286"/>
    </row>
    <row r="856" spans="1:6">
      <c r="A856" s="286"/>
      <c r="B856" s="286"/>
      <c r="C856" s="286"/>
      <c r="D856" s="286"/>
      <c r="E856" s="286"/>
      <c r="F856" s="286"/>
    </row>
    <row r="857" spans="1:6">
      <c r="A857" s="286"/>
      <c r="B857" s="286"/>
      <c r="C857" s="286"/>
      <c r="D857" s="286"/>
      <c r="E857" s="286"/>
      <c r="F857" s="286"/>
    </row>
    <row r="858" spans="1:6">
      <c r="A858" s="286"/>
      <c r="B858" s="286"/>
      <c r="C858" s="286"/>
      <c r="D858" s="286"/>
      <c r="E858" s="286"/>
      <c r="F858" s="286"/>
    </row>
    <row r="859" spans="1:6">
      <c r="A859" s="286"/>
      <c r="B859" s="286"/>
      <c r="C859" s="286"/>
      <c r="D859" s="286"/>
      <c r="E859" s="286"/>
      <c r="F859" s="286"/>
    </row>
    <row r="860" spans="1:6">
      <c r="A860" s="286"/>
      <c r="B860" s="286"/>
      <c r="C860" s="286"/>
      <c r="D860" s="286"/>
      <c r="E860" s="286"/>
      <c r="F860" s="286"/>
    </row>
    <row r="861" spans="1:6">
      <c r="A861" s="286"/>
      <c r="B861" s="286"/>
      <c r="C861" s="286"/>
      <c r="D861" s="286"/>
      <c r="E861" s="286"/>
      <c r="F861" s="286"/>
    </row>
    <row r="862" spans="1:6">
      <c r="A862" s="286"/>
      <c r="B862" s="286"/>
      <c r="C862" s="286"/>
      <c r="D862" s="286"/>
      <c r="E862" s="286"/>
      <c r="F862" s="286"/>
    </row>
    <row r="863" spans="1:6">
      <c r="A863" s="286"/>
      <c r="B863" s="286"/>
      <c r="C863" s="286"/>
      <c r="D863" s="286"/>
      <c r="E863" s="286"/>
      <c r="F863" s="286"/>
    </row>
    <row r="864" spans="1:6">
      <c r="A864" s="286"/>
      <c r="B864" s="286"/>
      <c r="C864" s="286"/>
      <c r="D864" s="286"/>
      <c r="E864" s="286"/>
      <c r="F864" s="286"/>
    </row>
    <row r="865" spans="1:6">
      <c r="A865" s="286"/>
      <c r="B865" s="286"/>
      <c r="C865" s="286"/>
      <c r="D865" s="286"/>
      <c r="E865" s="286"/>
      <c r="F865" s="286"/>
    </row>
    <row r="866" spans="1:6">
      <c r="A866" s="286"/>
      <c r="B866" s="286"/>
      <c r="C866" s="286"/>
      <c r="D866" s="286"/>
      <c r="E866" s="286"/>
      <c r="F866" s="286"/>
    </row>
    <row r="867" spans="1:6">
      <c r="A867" s="286"/>
      <c r="B867" s="286"/>
      <c r="C867" s="286"/>
      <c r="D867" s="286"/>
      <c r="E867" s="286"/>
      <c r="F867" s="286"/>
    </row>
    <row r="868" spans="1:6">
      <c r="A868" s="286"/>
      <c r="B868" s="286"/>
      <c r="C868" s="286"/>
      <c r="D868" s="286"/>
      <c r="E868" s="286"/>
      <c r="F868" s="286"/>
    </row>
    <row r="869" spans="1:6">
      <c r="A869" s="286"/>
      <c r="B869" s="286"/>
      <c r="C869" s="286"/>
      <c r="D869" s="286"/>
      <c r="E869" s="286"/>
      <c r="F869" s="286"/>
    </row>
    <row r="870" spans="1:6">
      <c r="A870" s="286"/>
      <c r="B870" s="286"/>
      <c r="C870" s="286"/>
      <c r="D870" s="286"/>
      <c r="E870" s="286"/>
      <c r="F870" s="286"/>
    </row>
    <row r="871" spans="1:6">
      <c r="A871" s="286"/>
      <c r="B871" s="286"/>
      <c r="C871" s="286"/>
      <c r="D871" s="286"/>
      <c r="E871" s="286"/>
      <c r="F871" s="286"/>
    </row>
    <row r="872" spans="1:6">
      <c r="A872" s="286"/>
      <c r="B872" s="286"/>
      <c r="C872" s="286"/>
      <c r="D872" s="286"/>
      <c r="E872" s="286"/>
      <c r="F872" s="286"/>
    </row>
    <row r="873" spans="1:6">
      <c r="A873" s="286"/>
      <c r="B873" s="286"/>
      <c r="C873" s="286"/>
      <c r="D873" s="286"/>
      <c r="E873" s="286"/>
      <c r="F873" s="286"/>
    </row>
    <row r="874" spans="1:6">
      <c r="A874" s="286"/>
      <c r="B874" s="286"/>
      <c r="C874" s="286"/>
      <c r="D874" s="286"/>
      <c r="E874" s="286"/>
      <c r="F874" s="286"/>
    </row>
    <row r="875" spans="1:6">
      <c r="A875" s="286"/>
      <c r="B875" s="286"/>
      <c r="C875" s="286"/>
      <c r="D875" s="286"/>
      <c r="E875" s="286"/>
      <c r="F875" s="286"/>
    </row>
    <row r="876" spans="1:6">
      <c r="A876" s="286"/>
      <c r="B876" s="286"/>
      <c r="C876" s="286"/>
      <c r="D876" s="286"/>
      <c r="E876" s="286"/>
      <c r="F876" s="286"/>
    </row>
    <row r="877" spans="1:6">
      <c r="A877" s="286"/>
      <c r="B877" s="286"/>
      <c r="C877" s="286"/>
      <c r="D877" s="286"/>
      <c r="E877" s="286"/>
      <c r="F877" s="286"/>
    </row>
    <row r="878" spans="1:6">
      <c r="A878" s="286"/>
      <c r="B878" s="286"/>
      <c r="C878" s="286"/>
      <c r="D878" s="286"/>
      <c r="E878" s="286"/>
      <c r="F878" s="286"/>
    </row>
    <row r="879" spans="1:6">
      <c r="A879" s="286"/>
      <c r="B879" s="286"/>
      <c r="C879" s="286"/>
      <c r="D879" s="286"/>
      <c r="E879" s="286"/>
      <c r="F879" s="286"/>
    </row>
    <row r="880" spans="1:6">
      <c r="A880" s="286"/>
      <c r="B880" s="286"/>
      <c r="C880" s="286"/>
      <c r="D880" s="286"/>
      <c r="E880" s="286"/>
      <c r="F880" s="286"/>
    </row>
    <row r="881" spans="1:6">
      <c r="A881" s="286"/>
      <c r="B881" s="286"/>
      <c r="C881" s="286"/>
      <c r="D881" s="286"/>
      <c r="E881" s="286"/>
      <c r="F881" s="286"/>
    </row>
    <row r="882" spans="1:6">
      <c r="A882" s="286"/>
      <c r="B882" s="286"/>
      <c r="C882" s="286"/>
      <c r="D882" s="286"/>
      <c r="E882" s="286"/>
      <c r="F882" s="286"/>
    </row>
    <row r="883" spans="1:6">
      <c r="A883" s="286"/>
      <c r="B883" s="286"/>
      <c r="C883" s="286"/>
      <c r="D883" s="286"/>
      <c r="E883" s="286"/>
      <c r="F883" s="286"/>
    </row>
    <row r="884" spans="1:6">
      <c r="A884" s="286"/>
      <c r="B884" s="286"/>
      <c r="C884" s="286"/>
      <c r="D884" s="286"/>
      <c r="E884" s="286"/>
      <c r="F884" s="286"/>
    </row>
    <row r="885" spans="1:6">
      <c r="A885" s="286"/>
      <c r="B885" s="286"/>
      <c r="C885" s="286"/>
      <c r="D885" s="286"/>
      <c r="E885" s="286"/>
      <c r="F885" s="286"/>
    </row>
    <row r="886" spans="1:6">
      <c r="A886" s="286"/>
      <c r="B886" s="286"/>
      <c r="C886" s="286"/>
      <c r="D886" s="286"/>
      <c r="E886" s="286"/>
      <c r="F886" s="286"/>
    </row>
    <row r="887" spans="1:6">
      <c r="A887" s="286"/>
      <c r="B887" s="286"/>
      <c r="C887" s="286"/>
      <c r="D887" s="286"/>
      <c r="E887" s="286"/>
      <c r="F887" s="286"/>
    </row>
    <row r="888" spans="1:6">
      <c r="A888" s="286"/>
      <c r="B888" s="286"/>
      <c r="C888" s="286"/>
      <c r="D888" s="286"/>
      <c r="E888" s="286"/>
      <c r="F888" s="286"/>
    </row>
    <row r="889" spans="1:6">
      <c r="A889" s="286"/>
      <c r="B889" s="286"/>
      <c r="C889" s="286"/>
      <c r="D889" s="286"/>
      <c r="E889" s="286"/>
      <c r="F889" s="286"/>
    </row>
    <row r="890" spans="1:6">
      <c r="A890" s="286"/>
      <c r="B890" s="286"/>
      <c r="C890" s="286"/>
      <c r="D890" s="286"/>
      <c r="E890" s="286"/>
      <c r="F890" s="286"/>
    </row>
    <row r="891" spans="1:6">
      <c r="A891" s="286"/>
      <c r="B891" s="286"/>
      <c r="C891" s="286"/>
      <c r="D891" s="286"/>
      <c r="E891" s="286"/>
      <c r="F891" s="286"/>
    </row>
    <row r="892" spans="1:6">
      <c r="A892" s="286"/>
      <c r="B892" s="286"/>
      <c r="C892" s="286"/>
      <c r="D892" s="286"/>
      <c r="E892" s="286"/>
      <c r="F892" s="286"/>
    </row>
    <row r="893" spans="1:6">
      <c r="A893" s="286"/>
      <c r="B893" s="286"/>
      <c r="C893" s="286"/>
      <c r="D893" s="286"/>
      <c r="E893" s="286"/>
      <c r="F893" s="286"/>
    </row>
    <row r="894" spans="1:6">
      <c r="A894" s="286"/>
      <c r="B894" s="286"/>
      <c r="C894" s="286"/>
      <c r="D894" s="286"/>
      <c r="E894" s="286"/>
      <c r="F894" s="286"/>
    </row>
    <row r="895" spans="1:6">
      <c r="A895" s="286"/>
      <c r="B895" s="286"/>
      <c r="C895" s="286"/>
      <c r="D895" s="286"/>
      <c r="E895" s="286"/>
      <c r="F895" s="286"/>
    </row>
    <row r="896" spans="1:6">
      <c r="A896" s="286"/>
      <c r="B896" s="286"/>
      <c r="C896" s="286"/>
      <c r="D896" s="286"/>
      <c r="E896" s="286"/>
      <c r="F896" s="286"/>
    </row>
    <row r="897" spans="1:6">
      <c r="A897" s="286"/>
      <c r="B897" s="286"/>
      <c r="C897" s="286"/>
      <c r="D897" s="286"/>
      <c r="E897" s="286"/>
      <c r="F897" s="286"/>
    </row>
    <row r="898" spans="1:6">
      <c r="A898" s="286"/>
      <c r="B898" s="286"/>
      <c r="C898" s="286"/>
      <c r="D898" s="286"/>
      <c r="E898" s="286"/>
      <c r="F898" s="286"/>
    </row>
    <row r="899" spans="1:6">
      <c r="A899" s="286"/>
      <c r="B899" s="286"/>
      <c r="C899" s="286"/>
      <c r="D899" s="286"/>
      <c r="E899" s="286"/>
      <c r="F899" s="286"/>
    </row>
    <row r="900" spans="1:6">
      <c r="A900" s="286"/>
      <c r="B900" s="286"/>
      <c r="C900" s="286"/>
      <c r="D900" s="286"/>
      <c r="E900" s="286"/>
      <c r="F900" s="286"/>
    </row>
    <row r="901" spans="1:6">
      <c r="A901" s="286"/>
      <c r="B901" s="286"/>
      <c r="C901" s="286"/>
      <c r="D901" s="286"/>
      <c r="E901" s="286"/>
      <c r="F901" s="286"/>
    </row>
    <row r="902" spans="1:6">
      <c r="A902" s="286"/>
      <c r="B902" s="286"/>
      <c r="C902" s="286"/>
      <c r="D902" s="286"/>
      <c r="E902" s="286"/>
      <c r="F902" s="286"/>
    </row>
    <row r="903" spans="1:6">
      <c r="A903" s="286"/>
      <c r="B903" s="286"/>
      <c r="C903" s="286"/>
      <c r="D903" s="286"/>
      <c r="E903" s="286"/>
      <c r="F903" s="286"/>
    </row>
    <row r="904" spans="1:6">
      <c r="A904" s="286"/>
      <c r="B904" s="286"/>
      <c r="C904" s="286"/>
      <c r="D904" s="286"/>
      <c r="E904" s="286"/>
      <c r="F904" s="286"/>
    </row>
    <row r="905" spans="1:6">
      <c r="A905" s="286"/>
      <c r="B905" s="286"/>
      <c r="C905" s="286"/>
      <c r="D905" s="286"/>
      <c r="E905" s="286"/>
      <c r="F905" s="286"/>
    </row>
    <row r="906" spans="1:6">
      <c r="A906" s="286"/>
      <c r="B906" s="286"/>
      <c r="C906" s="286"/>
      <c r="D906" s="286"/>
      <c r="E906" s="286"/>
      <c r="F906" s="286"/>
    </row>
    <row r="907" spans="1:6">
      <c r="A907" s="286"/>
      <c r="B907" s="286"/>
      <c r="C907" s="286"/>
      <c r="D907" s="286"/>
      <c r="E907" s="286"/>
      <c r="F907" s="286"/>
    </row>
    <row r="908" spans="1:6">
      <c r="A908" s="286"/>
      <c r="B908" s="286"/>
      <c r="C908" s="286"/>
      <c r="D908" s="286"/>
      <c r="E908" s="286"/>
      <c r="F908" s="286"/>
    </row>
    <row r="909" spans="1:6">
      <c r="A909" s="286"/>
      <c r="B909" s="286"/>
      <c r="C909" s="286"/>
      <c r="D909" s="286"/>
      <c r="E909" s="286"/>
      <c r="F909" s="286"/>
    </row>
    <row r="910" spans="1:6">
      <c r="A910" s="286"/>
      <c r="B910" s="286"/>
      <c r="C910" s="286"/>
      <c r="D910" s="286"/>
      <c r="E910" s="286"/>
      <c r="F910" s="286"/>
    </row>
    <row r="911" spans="1:6">
      <c r="A911" s="286"/>
      <c r="B911" s="286"/>
      <c r="C911" s="286"/>
      <c r="D911" s="286"/>
      <c r="E911" s="286"/>
      <c r="F911" s="286"/>
    </row>
    <row r="912" spans="1:6">
      <c r="A912" s="286"/>
      <c r="B912" s="286"/>
      <c r="C912" s="286"/>
      <c r="D912" s="286"/>
      <c r="E912" s="286"/>
      <c r="F912" s="286"/>
    </row>
    <row r="913" spans="1:6">
      <c r="A913" s="286"/>
      <c r="B913" s="286"/>
      <c r="C913" s="286"/>
      <c r="D913" s="286"/>
      <c r="E913" s="286"/>
      <c r="F913" s="286"/>
    </row>
    <row r="914" spans="1:6">
      <c r="A914" s="286"/>
      <c r="B914" s="286"/>
      <c r="C914" s="286"/>
      <c r="D914" s="286"/>
      <c r="E914" s="286"/>
      <c r="F914" s="286"/>
    </row>
    <row r="915" spans="1:6">
      <c r="A915" s="286"/>
      <c r="B915" s="286"/>
      <c r="C915" s="286"/>
      <c r="D915" s="286"/>
      <c r="E915" s="286"/>
      <c r="F915" s="286"/>
    </row>
    <row r="916" spans="1:6">
      <c r="A916" s="286"/>
      <c r="B916" s="286"/>
      <c r="C916" s="286"/>
      <c r="D916" s="286"/>
      <c r="E916" s="286"/>
      <c r="F916" s="286"/>
    </row>
    <row r="917" spans="1:6">
      <c r="A917" s="286"/>
      <c r="B917" s="286"/>
      <c r="C917" s="286"/>
      <c r="D917" s="286"/>
      <c r="E917" s="286"/>
      <c r="F917" s="286"/>
    </row>
    <row r="918" spans="1:6">
      <c r="A918" s="286"/>
      <c r="B918" s="286"/>
      <c r="C918" s="286"/>
      <c r="D918" s="286"/>
      <c r="E918" s="286"/>
      <c r="F918" s="286"/>
    </row>
    <row r="919" spans="1:6">
      <c r="A919" s="286"/>
      <c r="B919" s="286"/>
      <c r="C919" s="286"/>
      <c r="D919" s="286"/>
      <c r="E919" s="286"/>
      <c r="F919" s="286"/>
    </row>
    <row r="920" spans="1:6">
      <c r="A920" s="286"/>
      <c r="B920" s="286"/>
      <c r="C920" s="286"/>
      <c r="D920" s="286"/>
      <c r="E920" s="286"/>
      <c r="F920" s="286"/>
    </row>
    <row r="921" spans="1:6">
      <c r="A921" s="286"/>
      <c r="B921" s="286"/>
      <c r="C921" s="286"/>
      <c r="D921" s="286"/>
      <c r="E921" s="286"/>
      <c r="F921" s="286"/>
    </row>
    <row r="922" spans="1:6">
      <c r="A922" s="286"/>
      <c r="B922" s="286"/>
      <c r="C922" s="286"/>
      <c r="D922" s="286"/>
      <c r="E922" s="286"/>
      <c r="F922" s="286"/>
    </row>
    <row r="923" spans="1:6">
      <c r="A923" s="286"/>
      <c r="B923" s="286"/>
      <c r="C923" s="286"/>
      <c r="D923" s="286"/>
      <c r="E923" s="286"/>
      <c r="F923" s="286"/>
    </row>
    <row r="924" spans="1:6">
      <c r="A924" s="286"/>
      <c r="B924" s="286"/>
      <c r="C924" s="286"/>
      <c r="D924" s="286"/>
      <c r="E924" s="286"/>
      <c r="F924" s="286"/>
    </row>
    <row r="925" spans="1:6">
      <c r="A925" s="286"/>
      <c r="B925" s="286"/>
      <c r="C925" s="286"/>
      <c r="D925" s="286"/>
      <c r="E925" s="286"/>
      <c r="F925" s="286"/>
    </row>
    <row r="926" spans="1:6">
      <c r="A926" s="286"/>
      <c r="B926" s="286"/>
      <c r="C926" s="286"/>
      <c r="D926" s="286"/>
      <c r="E926" s="286"/>
      <c r="F926" s="286"/>
    </row>
    <row r="927" spans="1:6">
      <c r="A927" s="286"/>
      <c r="B927" s="286"/>
      <c r="C927" s="286"/>
      <c r="D927" s="286"/>
      <c r="E927" s="286"/>
      <c r="F927" s="286"/>
    </row>
    <row r="928" spans="1:6">
      <c r="A928" s="286"/>
      <c r="B928" s="286"/>
      <c r="C928" s="286"/>
      <c r="D928" s="286"/>
      <c r="E928" s="286"/>
      <c r="F928" s="286"/>
    </row>
    <row r="929" spans="1:6">
      <c r="A929" s="286"/>
      <c r="B929" s="286"/>
      <c r="C929" s="286"/>
      <c r="D929" s="286"/>
      <c r="E929" s="286"/>
      <c r="F929" s="286"/>
    </row>
    <row r="930" spans="1:6">
      <c r="A930" s="286"/>
      <c r="B930" s="286"/>
      <c r="C930" s="286"/>
      <c r="D930" s="286"/>
      <c r="E930" s="286"/>
      <c r="F930" s="286"/>
    </row>
    <row r="931" spans="1:6">
      <c r="A931" s="286"/>
      <c r="B931" s="286"/>
      <c r="C931" s="286"/>
      <c r="D931" s="286"/>
      <c r="E931" s="286"/>
      <c r="F931" s="286"/>
    </row>
    <row r="932" spans="1:6">
      <c r="A932" s="286"/>
      <c r="B932" s="286"/>
      <c r="C932" s="286"/>
      <c r="D932" s="286"/>
      <c r="E932" s="286"/>
      <c r="F932" s="286"/>
    </row>
    <row r="933" spans="1:6">
      <c r="A933" s="286"/>
      <c r="B933" s="286"/>
      <c r="C933" s="286"/>
      <c r="D933" s="286"/>
      <c r="E933" s="286"/>
      <c r="F933" s="286"/>
    </row>
    <row r="934" spans="1:6">
      <c r="A934" s="286"/>
      <c r="B934" s="286"/>
      <c r="C934" s="286"/>
      <c r="D934" s="286"/>
      <c r="E934" s="286"/>
      <c r="F934" s="286"/>
    </row>
    <row r="935" spans="1:6">
      <c r="A935" s="286"/>
      <c r="B935" s="286"/>
      <c r="C935" s="286"/>
      <c r="D935" s="286"/>
      <c r="E935" s="286"/>
      <c r="F935" s="286"/>
    </row>
    <row r="936" spans="1:6">
      <c r="A936" s="286"/>
      <c r="B936" s="286"/>
      <c r="C936" s="286"/>
      <c r="D936" s="286"/>
      <c r="E936" s="286"/>
      <c r="F936" s="286"/>
    </row>
    <row r="937" spans="1:6">
      <c r="A937" s="286"/>
      <c r="B937" s="286"/>
      <c r="C937" s="286"/>
      <c r="D937" s="286"/>
      <c r="E937" s="286"/>
      <c r="F937" s="286"/>
    </row>
    <row r="938" spans="1:6">
      <c r="A938" s="286"/>
      <c r="B938" s="286"/>
      <c r="C938" s="286"/>
      <c r="D938" s="286"/>
      <c r="E938" s="286"/>
      <c r="F938" s="286"/>
    </row>
    <row r="939" spans="1:6">
      <c r="A939" s="286"/>
      <c r="B939" s="286"/>
      <c r="C939" s="286"/>
      <c r="D939" s="286"/>
      <c r="E939" s="286"/>
      <c r="F939" s="286"/>
    </row>
    <row r="940" spans="1:6">
      <c r="A940" s="286"/>
      <c r="B940" s="286"/>
      <c r="C940" s="286"/>
      <c r="D940" s="286"/>
      <c r="E940" s="286"/>
      <c r="F940" s="286"/>
    </row>
    <row r="941" spans="1:6">
      <c r="A941" s="286"/>
      <c r="B941" s="286"/>
      <c r="C941" s="286"/>
      <c r="D941" s="286"/>
      <c r="E941" s="286"/>
      <c r="F941" s="286"/>
    </row>
    <row r="942" spans="1:6">
      <c r="A942" s="286"/>
      <c r="B942" s="286"/>
      <c r="C942" s="286"/>
      <c r="D942" s="286"/>
      <c r="E942" s="286"/>
      <c r="F942" s="286"/>
    </row>
    <row r="943" spans="1:6">
      <c r="A943" s="286"/>
      <c r="B943" s="286"/>
      <c r="C943" s="286"/>
      <c r="D943" s="286"/>
      <c r="E943" s="286"/>
      <c r="F943" s="286"/>
    </row>
    <row r="944" spans="1:6">
      <c r="A944" s="286"/>
      <c r="B944" s="286"/>
      <c r="C944" s="286"/>
      <c r="D944" s="286"/>
      <c r="E944" s="286"/>
      <c r="F944" s="286"/>
    </row>
    <row r="945" spans="1:6">
      <c r="A945" s="286"/>
      <c r="B945" s="286"/>
      <c r="C945" s="286"/>
      <c r="D945" s="286"/>
      <c r="E945" s="286"/>
      <c r="F945" s="286"/>
    </row>
    <row r="946" spans="1:6">
      <c r="A946" s="286"/>
      <c r="B946" s="286"/>
      <c r="C946" s="286"/>
      <c r="D946" s="286"/>
      <c r="E946" s="286"/>
      <c r="F946" s="286"/>
    </row>
    <row r="947" spans="1:6">
      <c r="A947" s="286"/>
      <c r="B947" s="286"/>
      <c r="C947" s="286"/>
      <c r="D947" s="286"/>
      <c r="E947" s="286"/>
      <c r="F947" s="286"/>
    </row>
    <row r="948" spans="1:6">
      <c r="A948" s="286"/>
      <c r="B948" s="286"/>
      <c r="C948" s="286"/>
      <c r="D948" s="286"/>
      <c r="E948" s="286"/>
      <c r="F948" s="286"/>
    </row>
    <row r="949" spans="1:6">
      <c r="A949" s="286"/>
      <c r="B949" s="286"/>
      <c r="C949" s="286"/>
      <c r="D949" s="286"/>
      <c r="E949" s="286"/>
      <c r="F949" s="286"/>
    </row>
    <row r="950" spans="1:6">
      <c r="A950" s="286"/>
      <c r="B950" s="286"/>
      <c r="C950" s="286"/>
      <c r="D950" s="286"/>
      <c r="E950" s="286"/>
      <c r="F950" s="286"/>
    </row>
    <row r="951" spans="1:6">
      <c r="A951" s="286"/>
      <c r="B951" s="286"/>
      <c r="C951" s="286"/>
      <c r="D951" s="286"/>
      <c r="E951" s="286"/>
      <c r="F951" s="286"/>
    </row>
    <row r="952" spans="1:6">
      <c r="A952" s="286"/>
      <c r="B952" s="286"/>
      <c r="C952" s="286"/>
      <c r="D952" s="286"/>
      <c r="E952" s="286"/>
      <c r="F952" s="286"/>
    </row>
    <row r="953" spans="1:6">
      <c r="A953" s="286"/>
      <c r="B953" s="286"/>
      <c r="C953" s="286"/>
      <c r="D953" s="286"/>
      <c r="E953" s="286"/>
      <c r="F953" s="286"/>
    </row>
    <row r="954" spans="1:6">
      <c r="A954" s="286"/>
      <c r="B954" s="286"/>
      <c r="C954" s="286"/>
      <c r="D954" s="286"/>
      <c r="E954" s="286"/>
      <c r="F954" s="286"/>
    </row>
    <row r="955" spans="1:6">
      <c r="A955" s="286"/>
      <c r="B955" s="286"/>
      <c r="C955" s="286"/>
      <c r="D955" s="286"/>
      <c r="E955" s="286"/>
      <c r="F955" s="286"/>
    </row>
    <row r="956" spans="1:6">
      <c r="A956" s="286"/>
      <c r="B956" s="286"/>
      <c r="C956" s="286"/>
      <c r="D956" s="286"/>
      <c r="E956" s="286"/>
      <c r="F956" s="286"/>
    </row>
    <row r="957" spans="1:6">
      <c r="A957" s="286"/>
      <c r="B957" s="286"/>
      <c r="C957" s="286"/>
      <c r="D957" s="286"/>
      <c r="E957" s="286"/>
      <c r="F957" s="286"/>
    </row>
    <row r="958" spans="1:6">
      <c r="A958" s="286"/>
      <c r="B958" s="286"/>
      <c r="C958" s="286"/>
      <c r="D958" s="286"/>
      <c r="E958" s="286"/>
      <c r="F958" s="286"/>
    </row>
    <row r="959" spans="1:6">
      <c r="A959" s="286"/>
      <c r="B959" s="286"/>
      <c r="C959" s="286"/>
      <c r="D959" s="286"/>
      <c r="E959" s="286"/>
      <c r="F959" s="286"/>
    </row>
    <row r="960" spans="1:6">
      <c r="A960" s="286"/>
      <c r="B960" s="286"/>
      <c r="C960" s="286"/>
      <c r="D960" s="286"/>
      <c r="E960" s="286"/>
      <c r="F960" s="286"/>
    </row>
    <row r="961" spans="1:6">
      <c r="A961" s="286"/>
      <c r="B961" s="286"/>
      <c r="C961" s="286"/>
      <c r="D961" s="286"/>
      <c r="E961" s="286"/>
      <c r="F961" s="286"/>
    </row>
    <row r="962" spans="1:6">
      <c r="A962" s="286"/>
      <c r="B962" s="286"/>
      <c r="C962" s="286"/>
      <c r="D962" s="286"/>
      <c r="E962" s="286"/>
      <c r="F962" s="286"/>
    </row>
    <row r="963" spans="1:6">
      <c r="A963" s="286"/>
      <c r="B963" s="286"/>
      <c r="C963" s="286"/>
      <c r="D963" s="286"/>
      <c r="E963" s="286"/>
      <c r="F963" s="286"/>
    </row>
    <row r="964" spans="1:6">
      <c r="A964" s="286"/>
      <c r="B964" s="286"/>
      <c r="C964" s="286"/>
      <c r="D964" s="286"/>
      <c r="E964" s="286"/>
      <c r="F964" s="286"/>
    </row>
    <row r="965" spans="1:6">
      <c r="A965" s="286"/>
      <c r="B965" s="286"/>
      <c r="C965" s="286"/>
      <c r="D965" s="286"/>
      <c r="E965" s="286"/>
      <c r="F965" s="286"/>
    </row>
    <row r="966" spans="1:6">
      <c r="A966" s="286"/>
      <c r="B966" s="286"/>
      <c r="C966" s="286"/>
      <c r="D966" s="286"/>
      <c r="E966" s="286"/>
      <c r="F966" s="286"/>
    </row>
    <row r="967" spans="1:6">
      <c r="A967" s="286"/>
      <c r="B967" s="286"/>
      <c r="C967" s="286"/>
      <c r="D967" s="286"/>
      <c r="E967" s="286"/>
      <c r="F967" s="286"/>
    </row>
    <row r="968" spans="1:6">
      <c r="A968" s="286"/>
      <c r="B968" s="286"/>
      <c r="C968" s="286"/>
      <c r="D968" s="286"/>
      <c r="E968" s="286"/>
      <c r="F968" s="286"/>
    </row>
    <row r="969" spans="1:6">
      <c r="A969" s="286"/>
      <c r="B969" s="286"/>
      <c r="C969" s="286"/>
      <c r="D969" s="286"/>
      <c r="E969" s="286"/>
      <c r="F969" s="286"/>
    </row>
    <row r="970" spans="1:6">
      <c r="A970" s="286"/>
      <c r="B970" s="286"/>
      <c r="C970" s="286"/>
      <c r="D970" s="286"/>
      <c r="E970" s="286"/>
      <c r="F970" s="286"/>
    </row>
    <row r="971" spans="1:6">
      <c r="A971" s="286"/>
      <c r="B971" s="286"/>
      <c r="C971" s="286"/>
      <c r="D971" s="286"/>
      <c r="E971" s="286"/>
      <c r="F971" s="286"/>
    </row>
    <row r="972" spans="1:6">
      <c r="A972" s="286"/>
      <c r="B972" s="286"/>
      <c r="C972" s="286"/>
      <c r="D972" s="286"/>
      <c r="E972" s="286"/>
      <c r="F972" s="286"/>
    </row>
    <row r="973" spans="1:6">
      <c r="A973" s="286"/>
      <c r="B973" s="286"/>
      <c r="C973" s="286"/>
      <c r="D973" s="286"/>
      <c r="E973" s="286"/>
      <c r="F973" s="286"/>
    </row>
    <row r="974" spans="1:6">
      <c r="A974" s="286"/>
      <c r="B974" s="286"/>
      <c r="C974" s="286"/>
      <c r="D974" s="286"/>
      <c r="E974" s="286"/>
      <c r="F974" s="286"/>
    </row>
    <row r="975" spans="1:6">
      <c r="A975" s="286"/>
      <c r="B975" s="286"/>
      <c r="C975" s="286"/>
      <c r="D975" s="286"/>
      <c r="E975" s="286"/>
      <c r="F975" s="286"/>
    </row>
    <row r="976" spans="1:6">
      <c r="A976" s="286"/>
      <c r="B976" s="286"/>
      <c r="C976" s="286"/>
      <c r="D976" s="286"/>
      <c r="E976" s="286"/>
      <c r="F976" s="286"/>
    </row>
    <row r="977" spans="1:6">
      <c r="A977" s="286"/>
      <c r="B977" s="286"/>
      <c r="C977" s="286"/>
      <c r="D977" s="286"/>
      <c r="E977" s="286"/>
      <c r="F977" s="286"/>
    </row>
    <row r="978" spans="1:6">
      <c r="A978" s="286"/>
      <c r="B978" s="286"/>
      <c r="C978" s="286"/>
      <c r="D978" s="286"/>
      <c r="E978" s="286"/>
      <c r="F978" s="286"/>
    </row>
    <row r="979" spans="1:6">
      <c r="A979" s="286"/>
      <c r="B979" s="286"/>
      <c r="C979" s="286"/>
      <c r="D979" s="286"/>
      <c r="E979" s="286"/>
      <c r="F979" s="286"/>
    </row>
    <row r="980" spans="1:6">
      <c r="A980" s="286"/>
      <c r="B980" s="286"/>
      <c r="C980" s="286"/>
      <c r="D980" s="286"/>
      <c r="E980" s="286"/>
      <c r="F980" s="286"/>
    </row>
    <row r="981" spans="1:6">
      <c r="A981" s="286"/>
      <c r="B981" s="286"/>
      <c r="C981" s="286"/>
      <c r="D981" s="286"/>
      <c r="E981" s="286"/>
      <c r="F981" s="286"/>
    </row>
    <row r="982" spans="1:6">
      <c r="A982" s="286"/>
      <c r="B982" s="286"/>
      <c r="C982" s="286"/>
      <c r="D982" s="286"/>
      <c r="E982" s="286"/>
      <c r="F982" s="286"/>
    </row>
    <row r="983" spans="1:6">
      <c r="A983" s="286"/>
      <c r="B983" s="286"/>
      <c r="C983" s="286"/>
      <c r="D983" s="286"/>
      <c r="E983" s="286"/>
      <c r="F983" s="286"/>
    </row>
    <row r="984" spans="1:6">
      <c r="A984" s="286"/>
      <c r="B984" s="286"/>
      <c r="C984" s="286"/>
      <c r="D984" s="286"/>
      <c r="E984" s="286"/>
      <c r="F984" s="286"/>
    </row>
    <row r="985" spans="1:6">
      <c r="A985" s="286"/>
      <c r="B985" s="286"/>
      <c r="C985" s="286"/>
      <c r="D985" s="286"/>
      <c r="E985" s="286"/>
      <c r="F985" s="286"/>
    </row>
    <row r="986" spans="1:6">
      <c r="A986" s="286"/>
      <c r="B986" s="286"/>
      <c r="C986" s="286"/>
      <c r="D986" s="286"/>
      <c r="E986" s="286"/>
      <c r="F986" s="286"/>
    </row>
    <row r="987" spans="1:6">
      <c r="A987" s="286"/>
      <c r="B987" s="286"/>
      <c r="C987" s="286"/>
      <c r="D987" s="286"/>
      <c r="E987" s="286"/>
      <c r="F987" s="286"/>
    </row>
    <row r="988" spans="1:6">
      <c r="A988" s="286"/>
      <c r="B988" s="286"/>
      <c r="C988" s="286"/>
      <c r="D988" s="286"/>
      <c r="E988" s="286"/>
      <c r="F988" s="286"/>
    </row>
    <row r="989" spans="1:6">
      <c r="A989" s="286"/>
      <c r="B989" s="286"/>
      <c r="C989" s="286"/>
      <c r="D989" s="286"/>
      <c r="E989" s="286"/>
      <c r="F989" s="286"/>
    </row>
    <row r="990" spans="1:6">
      <c r="A990" s="286"/>
      <c r="B990" s="286"/>
      <c r="C990" s="286"/>
      <c r="D990" s="286"/>
      <c r="E990" s="286"/>
      <c r="F990" s="286"/>
    </row>
    <row r="991" spans="1:6">
      <c r="A991" s="286"/>
      <c r="B991" s="286"/>
      <c r="C991" s="286"/>
      <c r="D991" s="286"/>
      <c r="E991" s="286"/>
      <c r="F991" s="286"/>
    </row>
    <row r="992" spans="1:6">
      <c r="A992" s="286"/>
      <c r="B992" s="286"/>
      <c r="C992" s="286"/>
      <c r="D992" s="286"/>
      <c r="E992" s="286"/>
      <c r="F992" s="286"/>
    </row>
    <row r="993" spans="1:6">
      <c r="A993" s="286"/>
      <c r="B993" s="286"/>
      <c r="C993" s="286"/>
      <c r="D993" s="286"/>
      <c r="E993" s="286"/>
      <c r="F993" s="286"/>
    </row>
    <row r="994" spans="1:6">
      <c r="A994" s="286"/>
      <c r="B994" s="286"/>
      <c r="C994" s="286"/>
      <c r="D994" s="286"/>
      <c r="E994" s="286"/>
      <c r="F994" s="286"/>
    </row>
    <row r="995" spans="1:6">
      <c r="A995" s="286"/>
      <c r="B995" s="286"/>
      <c r="C995" s="286"/>
      <c r="D995" s="286"/>
      <c r="E995" s="286"/>
      <c r="F995" s="286"/>
    </row>
    <row r="996" spans="1:6">
      <c r="A996" s="286"/>
      <c r="B996" s="286"/>
      <c r="C996" s="286"/>
      <c r="D996" s="286"/>
      <c r="E996" s="286"/>
      <c r="F996" s="286"/>
    </row>
    <row r="997" spans="1:6">
      <c r="A997" s="286"/>
      <c r="B997" s="286"/>
      <c r="C997" s="286"/>
      <c r="D997" s="286"/>
      <c r="E997" s="286"/>
      <c r="F997" s="286"/>
    </row>
    <row r="998" spans="1:6">
      <c r="A998" s="286"/>
      <c r="B998" s="286"/>
      <c r="C998" s="286"/>
      <c r="D998" s="286"/>
      <c r="E998" s="286"/>
      <c r="F998" s="286"/>
    </row>
    <row r="999" spans="1:6">
      <c r="A999" s="286"/>
      <c r="B999" s="286"/>
      <c r="C999" s="286"/>
      <c r="D999" s="286"/>
      <c r="E999" s="286"/>
      <c r="F999" s="286"/>
    </row>
    <row r="1000" spans="1:6">
      <c r="A1000" s="286"/>
      <c r="B1000" s="286"/>
      <c r="C1000" s="286"/>
      <c r="D1000" s="286"/>
      <c r="E1000" s="286"/>
      <c r="F1000" s="286"/>
    </row>
    <row r="1001" spans="1:6">
      <c r="A1001" s="286"/>
      <c r="B1001" s="286"/>
      <c r="C1001" s="286"/>
      <c r="D1001" s="286"/>
      <c r="E1001" s="286"/>
      <c r="F1001" s="286"/>
    </row>
    <row r="1002" spans="1:6">
      <c r="A1002" s="286"/>
      <c r="B1002" s="286"/>
      <c r="C1002" s="286"/>
      <c r="D1002" s="286"/>
      <c r="E1002" s="286"/>
      <c r="F1002" s="286"/>
    </row>
    <row r="1003" spans="1:6">
      <c r="A1003" s="286"/>
      <c r="B1003" s="286"/>
      <c r="C1003" s="286"/>
      <c r="D1003" s="286"/>
      <c r="E1003" s="286"/>
      <c r="F1003" s="286"/>
    </row>
    <row r="1004" spans="1:6">
      <c r="A1004" s="286"/>
      <c r="B1004" s="286"/>
      <c r="C1004" s="286"/>
      <c r="D1004" s="286"/>
      <c r="E1004" s="286"/>
      <c r="F1004" s="286"/>
    </row>
    <row r="1005" spans="1:6">
      <c r="A1005" s="286"/>
      <c r="B1005" s="286"/>
      <c r="C1005" s="286"/>
      <c r="D1005" s="286"/>
      <c r="E1005" s="286"/>
      <c r="F1005" s="286"/>
    </row>
    <row r="1006" spans="1:6">
      <c r="A1006" s="286"/>
      <c r="B1006" s="286"/>
      <c r="C1006" s="286"/>
      <c r="D1006" s="286"/>
      <c r="E1006" s="286"/>
      <c r="F1006" s="286"/>
    </row>
    <row r="1007" spans="1:6">
      <c r="A1007" s="286"/>
      <c r="B1007" s="286"/>
      <c r="C1007" s="286"/>
      <c r="D1007" s="286"/>
      <c r="E1007" s="286"/>
      <c r="F1007" s="286"/>
    </row>
    <row r="1008" spans="1:6">
      <c r="A1008" s="286"/>
      <c r="B1008" s="286"/>
      <c r="C1008" s="286"/>
      <c r="D1008" s="286"/>
      <c r="E1008" s="286"/>
      <c r="F1008" s="286"/>
    </row>
    <row r="1009" spans="1:6">
      <c r="A1009" s="286"/>
      <c r="B1009" s="286"/>
      <c r="C1009" s="286"/>
      <c r="D1009" s="286"/>
      <c r="E1009" s="286"/>
      <c r="F1009" s="286"/>
    </row>
    <row r="1010" spans="1:6">
      <c r="A1010" s="286"/>
      <c r="B1010" s="286"/>
      <c r="C1010" s="286"/>
      <c r="D1010" s="286"/>
      <c r="E1010" s="286"/>
      <c r="F1010" s="286"/>
    </row>
    <row r="1011" spans="1:6">
      <c r="A1011" s="286"/>
      <c r="B1011" s="286"/>
      <c r="C1011" s="286"/>
      <c r="D1011" s="286"/>
      <c r="E1011" s="286"/>
      <c r="F1011" s="286"/>
    </row>
    <row r="1012" spans="1:6">
      <c r="A1012" s="286"/>
      <c r="B1012" s="286"/>
      <c r="C1012" s="286"/>
      <c r="D1012" s="286"/>
      <c r="E1012" s="286"/>
      <c r="F1012" s="286"/>
    </row>
    <row r="1013" spans="1:6">
      <c r="A1013" s="286"/>
      <c r="B1013" s="286"/>
      <c r="C1013" s="286"/>
      <c r="D1013" s="286"/>
      <c r="E1013" s="286"/>
      <c r="F1013" s="286"/>
    </row>
  </sheetData>
  <sheetProtection password="CD81" sheet="1" objects="1" scenarios="1"/>
  <mergeCells count="3">
    <mergeCell ref="A1:F1"/>
    <mergeCell ref="A3:B3"/>
    <mergeCell ref="B199:E199"/>
  </mergeCells>
  <phoneticPr fontId="30" type="noConversion"/>
  <dataValidations count="3">
    <dataValidation allowBlank="1" showInputMessage="1" showErrorMessage="1" promptTitle="Raumart" prompt="Bitte geben Sie hier eine Raumbezeichnung ein." sqref="D4"/>
    <dataValidation allowBlank="1" showInputMessage="1" showErrorMessage="1" promptTitle="Glasfläche" prompt="Die Fläche wird inklusive Rahmen aber nur einseitig gemessen." sqref="F4"/>
    <dataValidation allowBlank="1" showInputMessage="1" showErrorMessage="1" promptTitle="Glasart" prompt="Bitte verwenden Sie nur Bezeichnungen aus dem Tabellenblatt Glasarten._x000d_Bei mehreren Glasarten bitte eine neue Zeile einfügen für den entsprechenden Raum" sqref="E4"/>
  </dataValidations>
  <printOptions horizontalCentered="1"/>
  <pageMargins left="0.59055118110236227" right="0.19685039370078741" top="0.98425196850393704" bottom="0.98425196850393704" header="0.51181102362204722" footer="0.51181102362204722"/>
  <pageSetup paperSize="9" scale="50" orientation="portrait" horizontalDpi="300" verticalDpi="300"/>
  <headerFooter>
    <oddHeader>&amp;CLRA Freising</oddHeader>
    <oddFooter>&amp;L&amp;A&amp;C&amp;Pvon&amp;N&amp;R&amp;D</oddFooter>
  </headerFooter>
  <extLst>
    <ext xmlns:mx="http://schemas.microsoft.com/office/mac/excel/2008/main" uri="{64002731-A6B0-56B0-2670-7721B7C09600}">
      <mx:PLV Mode="1" OnePage="0" WScale="5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showGridLines="0" view="pageLayout" topLeftCell="A18" workbookViewId="0">
      <selection activeCell="D59" sqref="D59:F59"/>
    </sheetView>
  </sheetViews>
  <sheetFormatPr baseColWidth="10" defaultRowHeight="14" x14ac:dyDescent="0"/>
  <cols>
    <col min="1" max="1" width="18.1640625" style="320" bestFit="1" customWidth="1"/>
    <col min="2" max="2" width="13.33203125" style="320" customWidth="1"/>
    <col min="3" max="3" width="10.83203125" style="320"/>
    <col min="4" max="4" width="31.33203125" style="320" customWidth="1"/>
    <col min="5" max="5" width="13" style="320" bestFit="1" customWidth="1"/>
    <col min="6" max="16384" width="10.83203125" style="320"/>
  </cols>
  <sheetData>
    <row r="1" spans="1:6" ht="15">
      <c r="A1" s="392" t="s">
        <v>633</v>
      </c>
      <c r="B1" s="392"/>
      <c r="C1" s="392"/>
      <c r="D1" s="392"/>
      <c r="E1" s="377"/>
      <c r="F1" s="377"/>
    </row>
    <row r="2" spans="1:6" ht="15">
      <c r="A2" s="377"/>
      <c r="B2" s="377"/>
      <c r="C2" s="377"/>
      <c r="D2" s="377"/>
      <c r="E2" s="377"/>
      <c r="F2" s="377"/>
    </row>
    <row r="3" spans="1:6" ht="16" thickBot="1">
      <c r="A3" s="378" t="s">
        <v>199</v>
      </c>
      <c r="B3" s="379"/>
      <c r="C3" s="379"/>
      <c r="D3" s="379"/>
      <c r="E3" s="378" t="s">
        <v>577</v>
      </c>
      <c r="F3" s="379"/>
    </row>
    <row r="4" spans="1:6" ht="16" thickBot="1">
      <c r="A4" s="380" t="s">
        <v>201</v>
      </c>
      <c r="B4" s="380" t="s">
        <v>202</v>
      </c>
      <c r="C4" s="380" t="s">
        <v>578</v>
      </c>
      <c r="D4" s="380" t="s">
        <v>204</v>
      </c>
      <c r="E4" s="380" t="s">
        <v>579</v>
      </c>
      <c r="F4" s="380" t="s">
        <v>206</v>
      </c>
    </row>
    <row r="5" spans="1:6" ht="15">
      <c r="A5" s="381"/>
      <c r="B5" s="382"/>
      <c r="C5" s="383"/>
      <c r="D5" s="384"/>
      <c r="E5" s="384"/>
      <c r="F5" s="384"/>
    </row>
    <row r="6" spans="1:6" ht="15">
      <c r="A6" s="385"/>
      <c r="B6" s="386"/>
      <c r="C6" s="387"/>
      <c r="D6" s="386"/>
      <c r="E6" s="386"/>
      <c r="F6" s="386"/>
    </row>
    <row r="7" spans="1:6" ht="15">
      <c r="A7" s="385" t="s">
        <v>580</v>
      </c>
      <c r="B7" s="386" t="s">
        <v>196</v>
      </c>
      <c r="C7" s="385" t="s">
        <v>581</v>
      </c>
      <c r="D7" s="386" t="s">
        <v>582</v>
      </c>
      <c r="E7" s="386"/>
      <c r="F7" s="387">
        <v>100.5</v>
      </c>
    </row>
    <row r="8" spans="1:6" ht="15">
      <c r="A8" s="385" t="s">
        <v>580</v>
      </c>
      <c r="B8" s="386" t="s">
        <v>196</v>
      </c>
      <c r="C8" s="385" t="s">
        <v>583</v>
      </c>
      <c r="D8" s="386" t="s">
        <v>584</v>
      </c>
      <c r="E8" s="386"/>
      <c r="F8" s="387">
        <v>0</v>
      </c>
    </row>
    <row r="9" spans="1:6" ht="15">
      <c r="A9" s="385" t="s">
        <v>580</v>
      </c>
      <c r="B9" s="386" t="s">
        <v>196</v>
      </c>
      <c r="C9" s="385" t="s">
        <v>585</v>
      </c>
      <c r="D9" s="386" t="s">
        <v>209</v>
      </c>
      <c r="E9" s="386"/>
      <c r="F9" s="387">
        <v>0</v>
      </c>
    </row>
    <row r="10" spans="1:6" ht="15">
      <c r="A10" s="385" t="s">
        <v>580</v>
      </c>
      <c r="B10" s="386" t="s">
        <v>196</v>
      </c>
      <c r="C10" s="385" t="s">
        <v>586</v>
      </c>
      <c r="D10" s="386" t="s">
        <v>217</v>
      </c>
      <c r="E10" s="386"/>
      <c r="F10" s="387">
        <v>0</v>
      </c>
    </row>
    <row r="11" spans="1:6" ht="15">
      <c r="A11" s="385" t="s">
        <v>580</v>
      </c>
      <c r="B11" s="386" t="s">
        <v>196</v>
      </c>
      <c r="C11" s="385" t="s">
        <v>587</v>
      </c>
      <c r="D11" s="386" t="s">
        <v>435</v>
      </c>
      <c r="E11" s="386"/>
      <c r="F11" s="387">
        <v>0</v>
      </c>
    </row>
    <row r="12" spans="1:6" ht="15">
      <c r="A12" s="385" t="s">
        <v>580</v>
      </c>
      <c r="B12" s="386" t="s">
        <v>196</v>
      </c>
      <c r="C12" s="385" t="s">
        <v>588</v>
      </c>
      <c r="D12" s="386" t="s">
        <v>501</v>
      </c>
      <c r="E12" s="386"/>
      <c r="F12" s="387">
        <v>0</v>
      </c>
    </row>
    <row r="13" spans="1:6" ht="15">
      <c r="A13" s="385" t="s">
        <v>580</v>
      </c>
      <c r="B13" s="386" t="s">
        <v>196</v>
      </c>
      <c r="C13" s="385" t="s">
        <v>589</v>
      </c>
      <c r="D13" s="386" t="s">
        <v>590</v>
      </c>
      <c r="E13" s="386"/>
      <c r="F13" s="387">
        <v>0</v>
      </c>
    </row>
    <row r="14" spans="1:6" ht="15">
      <c r="A14" s="385" t="s">
        <v>580</v>
      </c>
      <c r="B14" s="386" t="s">
        <v>196</v>
      </c>
      <c r="C14" s="387"/>
      <c r="D14" s="386" t="s">
        <v>591</v>
      </c>
      <c r="E14" s="386"/>
      <c r="F14" s="387">
        <v>0</v>
      </c>
    </row>
    <row r="15" spans="1:6" ht="15">
      <c r="A15" s="385" t="s">
        <v>580</v>
      </c>
      <c r="B15" s="386" t="s">
        <v>196</v>
      </c>
      <c r="C15" s="387"/>
      <c r="D15" s="386" t="s">
        <v>592</v>
      </c>
      <c r="E15" s="386"/>
      <c r="F15" s="387">
        <v>10</v>
      </c>
    </row>
    <row r="16" spans="1:6" ht="15">
      <c r="A16" s="385" t="s">
        <v>580</v>
      </c>
      <c r="B16" s="386" t="s">
        <v>196</v>
      </c>
      <c r="C16" s="387"/>
      <c r="D16" s="386" t="s">
        <v>593</v>
      </c>
      <c r="E16" s="386"/>
      <c r="F16" s="387">
        <v>10</v>
      </c>
    </row>
    <row r="17" spans="1:6" ht="15">
      <c r="A17" s="385" t="s">
        <v>580</v>
      </c>
      <c r="B17" s="386" t="s">
        <v>594</v>
      </c>
      <c r="C17" s="387"/>
      <c r="D17" s="386" t="s">
        <v>483</v>
      </c>
      <c r="E17" s="386"/>
      <c r="F17" s="387">
        <v>22.5</v>
      </c>
    </row>
    <row r="18" spans="1:6" ht="15">
      <c r="A18" s="385" t="s">
        <v>580</v>
      </c>
      <c r="B18" s="386" t="s">
        <v>594</v>
      </c>
      <c r="C18" s="385" t="s">
        <v>595</v>
      </c>
      <c r="D18" s="386" t="s">
        <v>596</v>
      </c>
      <c r="E18" s="386"/>
      <c r="F18" s="387">
        <v>20</v>
      </c>
    </row>
    <row r="19" spans="1:6" ht="15">
      <c r="A19" s="385" t="s">
        <v>580</v>
      </c>
      <c r="B19" s="386" t="s">
        <v>594</v>
      </c>
      <c r="C19" s="385" t="s">
        <v>597</v>
      </c>
      <c r="D19" s="386" t="s">
        <v>598</v>
      </c>
      <c r="E19" s="386"/>
      <c r="F19" s="387">
        <v>20</v>
      </c>
    </row>
    <row r="20" spans="1:6" ht="15">
      <c r="A20" s="385" t="s">
        <v>580</v>
      </c>
      <c r="B20" s="386" t="s">
        <v>594</v>
      </c>
      <c r="C20" s="385" t="s">
        <v>599</v>
      </c>
      <c r="D20" s="386" t="s">
        <v>600</v>
      </c>
      <c r="E20" s="386"/>
      <c r="F20" s="387">
        <v>20</v>
      </c>
    </row>
    <row r="21" spans="1:6" ht="15">
      <c r="A21" s="385" t="s">
        <v>580</v>
      </c>
      <c r="B21" s="386" t="s">
        <v>594</v>
      </c>
      <c r="C21" s="385" t="s">
        <v>601</v>
      </c>
      <c r="D21" s="386" t="s">
        <v>602</v>
      </c>
      <c r="E21" s="386"/>
      <c r="F21" s="387">
        <v>20</v>
      </c>
    </row>
    <row r="22" spans="1:6" ht="15">
      <c r="A22" s="385" t="s">
        <v>580</v>
      </c>
      <c r="B22" s="386" t="s">
        <v>594</v>
      </c>
      <c r="C22" s="387"/>
      <c r="D22" s="386" t="s">
        <v>603</v>
      </c>
      <c r="E22" s="386"/>
      <c r="F22" s="387">
        <v>0</v>
      </c>
    </row>
    <row r="23" spans="1:6" ht="15">
      <c r="A23" s="385" t="s">
        <v>580</v>
      </c>
      <c r="B23" s="386" t="s">
        <v>594</v>
      </c>
      <c r="C23" s="387"/>
      <c r="D23" s="386" t="s">
        <v>591</v>
      </c>
      <c r="E23" s="386"/>
      <c r="F23" s="387">
        <v>11.2</v>
      </c>
    </row>
    <row r="24" spans="1:6" ht="15">
      <c r="A24" s="385" t="s">
        <v>580</v>
      </c>
      <c r="B24" s="386" t="s">
        <v>594</v>
      </c>
      <c r="C24" s="387"/>
      <c r="D24" s="386" t="s">
        <v>604</v>
      </c>
      <c r="E24" s="386"/>
      <c r="F24" s="387">
        <v>10</v>
      </c>
    </row>
    <row r="25" spans="1:6" ht="15">
      <c r="A25" s="385" t="s">
        <v>580</v>
      </c>
      <c r="B25" s="386" t="s">
        <v>594</v>
      </c>
      <c r="C25" s="387"/>
      <c r="D25" s="386" t="s">
        <v>605</v>
      </c>
      <c r="E25" s="386"/>
      <c r="F25" s="387">
        <v>10</v>
      </c>
    </row>
    <row r="26" spans="1:6" ht="15">
      <c r="A26" s="385" t="s">
        <v>580</v>
      </c>
      <c r="B26" s="386" t="s">
        <v>606</v>
      </c>
      <c r="C26" s="387"/>
      <c r="D26" s="386" t="s">
        <v>483</v>
      </c>
      <c r="E26" s="386"/>
      <c r="F26" s="387">
        <v>22.5</v>
      </c>
    </row>
    <row r="27" spans="1:6" ht="15">
      <c r="A27" s="385" t="s">
        <v>580</v>
      </c>
      <c r="B27" s="386" t="s">
        <v>606</v>
      </c>
      <c r="C27" s="385" t="s">
        <v>607</v>
      </c>
      <c r="D27" s="386" t="s">
        <v>608</v>
      </c>
      <c r="E27" s="386"/>
      <c r="F27" s="387">
        <v>20</v>
      </c>
    </row>
    <row r="28" spans="1:6" ht="15">
      <c r="A28" s="385" t="s">
        <v>580</v>
      </c>
      <c r="B28" s="386" t="s">
        <v>606</v>
      </c>
      <c r="C28" s="385" t="s">
        <v>609</v>
      </c>
      <c r="D28" s="386" t="s">
        <v>610</v>
      </c>
      <c r="E28" s="386"/>
      <c r="F28" s="387">
        <v>20</v>
      </c>
    </row>
    <row r="29" spans="1:6" ht="15">
      <c r="A29" s="385" t="s">
        <v>580</v>
      </c>
      <c r="B29" s="386" t="s">
        <v>606</v>
      </c>
      <c r="C29" s="385" t="s">
        <v>611</v>
      </c>
      <c r="D29" s="386" t="s">
        <v>612</v>
      </c>
      <c r="E29" s="386"/>
      <c r="F29" s="387">
        <v>20</v>
      </c>
    </row>
    <row r="30" spans="1:6" ht="15">
      <c r="A30" s="385" t="s">
        <v>580</v>
      </c>
      <c r="B30" s="386" t="s">
        <v>606</v>
      </c>
      <c r="C30" s="385" t="s">
        <v>613</v>
      </c>
      <c r="D30" s="386" t="s">
        <v>614</v>
      </c>
      <c r="E30" s="386"/>
      <c r="F30" s="387">
        <v>20</v>
      </c>
    </row>
    <row r="31" spans="1:6" ht="15">
      <c r="A31" s="385" t="s">
        <v>580</v>
      </c>
      <c r="B31" s="386" t="s">
        <v>606</v>
      </c>
      <c r="C31" s="387"/>
      <c r="D31" s="386" t="s">
        <v>603</v>
      </c>
      <c r="E31" s="386"/>
      <c r="F31" s="387">
        <v>0</v>
      </c>
    </row>
    <row r="32" spans="1:6" ht="15">
      <c r="A32" s="385" t="s">
        <v>580</v>
      </c>
      <c r="B32" s="386" t="s">
        <v>606</v>
      </c>
      <c r="C32" s="387"/>
      <c r="D32" s="386" t="s">
        <v>591</v>
      </c>
      <c r="E32" s="386"/>
      <c r="F32" s="387">
        <v>11.2</v>
      </c>
    </row>
    <row r="33" spans="1:6" ht="15">
      <c r="A33" s="385" t="s">
        <v>580</v>
      </c>
      <c r="B33" s="386" t="s">
        <v>606</v>
      </c>
      <c r="C33" s="387"/>
      <c r="D33" s="386" t="s">
        <v>615</v>
      </c>
      <c r="E33" s="386"/>
      <c r="F33" s="387">
        <v>10</v>
      </c>
    </row>
    <row r="34" spans="1:6" ht="15">
      <c r="A34" s="385" t="s">
        <v>580</v>
      </c>
      <c r="B34" s="386" t="s">
        <v>606</v>
      </c>
      <c r="C34" s="387"/>
      <c r="D34" s="386" t="s">
        <v>616</v>
      </c>
      <c r="E34" s="386"/>
      <c r="F34" s="387">
        <v>10</v>
      </c>
    </row>
    <row r="35" spans="1:6" ht="15">
      <c r="A35" s="385"/>
      <c r="B35" s="386"/>
      <c r="C35" s="387"/>
      <c r="D35" s="386"/>
      <c r="E35" s="386"/>
      <c r="F35" s="386"/>
    </row>
    <row r="36" spans="1:6" ht="15">
      <c r="A36" s="385" t="s">
        <v>617</v>
      </c>
      <c r="B36" s="386" t="s">
        <v>618</v>
      </c>
      <c r="C36" s="387"/>
      <c r="D36" s="386" t="s">
        <v>619</v>
      </c>
      <c r="E36" s="386"/>
      <c r="F36" s="386"/>
    </row>
    <row r="37" spans="1:6" ht="15">
      <c r="A37" s="385" t="s">
        <v>617</v>
      </c>
      <c r="B37" s="386" t="s">
        <v>618</v>
      </c>
      <c r="C37" s="387"/>
      <c r="D37" s="386" t="s">
        <v>620</v>
      </c>
      <c r="E37" s="386"/>
      <c r="F37" s="386"/>
    </row>
    <row r="38" spans="1:6" ht="15">
      <c r="A38" s="385" t="s">
        <v>617</v>
      </c>
      <c r="B38" s="386" t="s">
        <v>196</v>
      </c>
      <c r="C38" s="387"/>
      <c r="D38" s="386" t="s">
        <v>621</v>
      </c>
      <c r="E38" s="386"/>
      <c r="F38" s="387">
        <v>38</v>
      </c>
    </row>
    <row r="39" spans="1:6" ht="15">
      <c r="A39" s="385" t="s">
        <v>617</v>
      </c>
      <c r="B39" s="386" t="s">
        <v>196</v>
      </c>
      <c r="C39" s="387"/>
      <c r="D39" s="386" t="s">
        <v>622</v>
      </c>
      <c r="E39" s="386"/>
      <c r="F39" s="387">
        <v>28</v>
      </c>
    </row>
    <row r="40" spans="1:6" ht="15">
      <c r="A40" s="385" t="s">
        <v>617</v>
      </c>
      <c r="B40" s="386" t="s">
        <v>196</v>
      </c>
      <c r="C40" s="387"/>
      <c r="D40" s="386" t="s">
        <v>483</v>
      </c>
      <c r="E40" s="386"/>
      <c r="F40" s="387">
        <v>14</v>
      </c>
    </row>
    <row r="41" spans="1:6" ht="15">
      <c r="A41" s="385" t="s">
        <v>617</v>
      </c>
      <c r="B41" s="386" t="s">
        <v>196</v>
      </c>
      <c r="C41" s="387"/>
      <c r="D41" s="386" t="s">
        <v>623</v>
      </c>
      <c r="E41" s="386"/>
      <c r="F41" s="387"/>
    </row>
    <row r="42" spans="1:6" ht="15">
      <c r="A42" s="385" t="s">
        <v>617</v>
      </c>
      <c r="B42" s="386" t="s">
        <v>196</v>
      </c>
      <c r="C42" s="388"/>
      <c r="D42" s="389" t="s">
        <v>324</v>
      </c>
      <c r="E42" s="389"/>
      <c r="F42" s="388"/>
    </row>
    <row r="43" spans="1:6" ht="15">
      <c r="A43" s="385" t="s">
        <v>617</v>
      </c>
      <c r="B43" s="386" t="s">
        <v>196</v>
      </c>
      <c r="C43" s="388"/>
      <c r="D43" s="389" t="s">
        <v>624</v>
      </c>
      <c r="E43" s="389"/>
      <c r="F43" s="388"/>
    </row>
    <row r="44" spans="1:6" ht="15">
      <c r="A44" s="385" t="s">
        <v>617</v>
      </c>
      <c r="B44" s="386" t="s">
        <v>196</v>
      </c>
      <c r="C44" s="388"/>
      <c r="D44" s="389" t="s">
        <v>625</v>
      </c>
      <c r="E44" s="389"/>
      <c r="F44" s="388"/>
    </row>
    <row r="45" spans="1:6" ht="15">
      <c r="A45" s="385" t="s">
        <v>617</v>
      </c>
      <c r="B45" s="386" t="s">
        <v>196</v>
      </c>
      <c r="C45" s="388"/>
      <c r="D45" s="389" t="s">
        <v>349</v>
      </c>
      <c r="E45" s="389"/>
      <c r="F45" s="388">
        <v>1</v>
      </c>
    </row>
    <row r="46" spans="1:6" ht="15">
      <c r="A46" s="385" t="s">
        <v>617</v>
      </c>
      <c r="B46" s="386" t="s">
        <v>196</v>
      </c>
      <c r="C46" s="388"/>
      <c r="D46" s="389" t="s">
        <v>626</v>
      </c>
      <c r="E46" s="389"/>
      <c r="F46" s="388"/>
    </row>
    <row r="47" spans="1:6" ht="15">
      <c r="A47" s="385" t="s">
        <v>617</v>
      </c>
      <c r="B47" s="386" t="s">
        <v>196</v>
      </c>
      <c r="C47" s="388"/>
      <c r="D47" s="389" t="s">
        <v>483</v>
      </c>
      <c r="E47" s="389"/>
      <c r="F47" s="388">
        <v>1</v>
      </c>
    </row>
    <row r="48" spans="1:6" ht="15">
      <c r="A48" s="385" t="s">
        <v>617</v>
      </c>
      <c r="B48" s="386" t="s">
        <v>196</v>
      </c>
      <c r="C48" s="388"/>
      <c r="D48" s="389" t="s">
        <v>627</v>
      </c>
      <c r="E48" s="389"/>
      <c r="F48" s="388"/>
    </row>
    <row r="49" spans="1:6" ht="15">
      <c r="A49" s="385" t="s">
        <v>617</v>
      </c>
      <c r="B49" s="386" t="s">
        <v>196</v>
      </c>
      <c r="C49" s="388"/>
      <c r="D49" s="389" t="s">
        <v>628</v>
      </c>
      <c r="E49" s="389"/>
      <c r="F49" s="388"/>
    </row>
    <row r="50" spans="1:6" ht="15">
      <c r="A50" s="385" t="s">
        <v>617</v>
      </c>
      <c r="B50" s="386" t="s">
        <v>196</v>
      </c>
      <c r="C50" s="388"/>
      <c r="D50" s="389" t="s">
        <v>218</v>
      </c>
      <c r="E50" s="389"/>
      <c r="F50" s="388"/>
    </row>
    <row r="51" spans="1:6" ht="15">
      <c r="A51" s="385" t="s">
        <v>617</v>
      </c>
      <c r="B51" s="386" t="s">
        <v>196</v>
      </c>
      <c r="C51" s="387"/>
      <c r="D51" s="386" t="s">
        <v>435</v>
      </c>
      <c r="E51" s="386"/>
      <c r="F51" s="387"/>
    </row>
    <row r="52" spans="1:6" ht="15">
      <c r="A52" s="385" t="s">
        <v>617</v>
      </c>
      <c r="B52" s="386" t="s">
        <v>196</v>
      </c>
      <c r="C52" s="387"/>
      <c r="D52" s="386" t="s">
        <v>629</v>
      </c>
      <c r="E52" s="386"/>
      <c r="F52" s="387">
        <v>1</v>
      </c>
    </row>
    <row r="53" spans="1:6" ht="15">
      <c r="A53" s="385" t="s">
        <v>617</v>
      </c>
      <c r="B53" s="386" t="s">
        <v>196</v>
      </c>
      <c r="C53" s="387"/>
      <c r="D53" s="386" t="s">
        <v>630</v>
      </c>
      <c r="E53" s="386"/>
      <c r="F53" s="387"/>
    </row>
    <row r="54" spans="1:6" ht="15">
      <c r="A54" s="385" t="s">
        <v>617</v>
      </c>
      <c r="B54" s="386" t="s">
        <v>196</v>
      </c>
      <c r="C54" s="387"/>
      <c r="D54" s="386" t="s">
        <v>631</v>
      </c>
      <c r="E54" s="386"/>
      <c r="F54" s="387">
        <v>1</v>
      </c>
    </row>
    <row r="55" spans="1:6" ht="15">
      <c r="A55" s="385" t="s">
        <v>617</v>
      </c>
      <c r="B55" s="386" t="s">
        <v>196</v>
      </c>
      <c r="C55" s="387"/>
      <c r="D55" s="386" t="s">
        <v>632</v>
      </c>
      <c r="E55" s="386"/>
      <c r="F55" s="387"/>
    </row>
    <row r="56" spans="1:6" ht="15">
      <c r="A56" s="377"/>
      <c r="B56" s="377"/>
      <c r="C56" s="377"/>
      <c r="D56" s="377"/>
      <c r="E56" s="377"/>
      <c r="F56" s="390"/>
    </row>
    <row r="57" spans="1:6" ht="15">
      <c r="A57" s="377"/>
      <c r="B57" s="377"/>
      <c r="C57" s="377"/>
      <c r="E57" s="377"/>
      <c r="F57" s="377"/>
    </row>
    <row r="58" spans="1:6" ht="6" customHeight="1">
      <c r="A58" s="377"/>
      <c r="B58" s="377"/>
      <c r="C58" s="377"/>
      <c r="D58" s="377"/>
      <c r="E58" s="377"/>
      <c r="F58" s="377"/>
    </row>
    <row r="59" spans="1:6" ht="27" customHeight="1">
      <c r="A59" s="377"/>
      <c r="B59" s="377"/>
      <c r="C59" s="377"/>
      <c r="D59" s="393" t="s">
        <v>186</v>
      </c>
      <c r="E59" s="394" t="s">
        <v>376</v>
      </c>
      <c r="F59" s="395">
        <f>SUM(F7:F58)</f>
        <v>471.9</v>
      </c>
    </row>
    <row r="60" spans="1:6" ht="15">
      <c r="A60" s="377"/>
      <c r="B60" s="377"/>
      <c r="C60" s="377"/>
      <c r="D60" s="377"/>
      <c r="E60" s="377"/>
      <c r="F60" s="377"/>
    </row>
    <row r="61" spans="1:6" ht="15">
      <c r="A61" s="391"/>
      <c r="B61" s="391"/>
      <c r="C61" s="391"/>
      <c r="D61" s="391"/>
      <c r="E61" s="391"/>
      <c r="F61" s="391"/>
    </row>
  </sheetData>
  <sheetProtection password="CD81" sheet="1" objects="1" scenarios="1"/>
  <phoneticPr fontId="30" type="noConversion"/>
  <pageMargins left="0.7" right="0.7" top="0.78740157499999996" bottom="0.78740157499999996" header="0.3" footer="0.3"/>
  <pageSetup paperSize="9" scale="81" orientation="portrait"/>
  <extLst>
    <ext xmlns:mx="http://schemas.microsoft.com/office/mac/excel/2008/main" uri="{64002731-A6B0-56B0-2670-7721B7C09600}">
      <mx:PLV Mode="1" OnePage="0" WScale="8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:L21"/>
  <sheetViews>
    <sheetView showGridLines="0" showZeros="0" view="pageLayout" topLeftCell="B1" zoomScale="75" zoomScaleNormal="75" zoomScalePageLayoutView="75" workbookViewId="0">
      <selection activeCell="H25" sqref="H25"/>
    </sheetView>
  </sheetViews>
  <sheetFormatPr baseColWidth="10" defaultColWidth="11.33203125" defaultRowHeight="30" customHeight="1" x14ac:dyDescent="0"/>
  <cols>
    <col min="1" max="1" width="4.83203125" style="125" hidden="1" customWidth="1"/>
    <col min="2" max="2" width="12.5" style="208" customWidth="1"/>
    <col min="3" max="3" width="67.6640625" style="125" customWidth="1"/>
    <col min="4" max="4" width="35" style="125" customWidth="1"/>
    <col min="5" max="5" width="26.5" style="193" customWidth="1"/>
    <col min="6" max="6" width="12.83203125" style="193" customWidth="1"/>
    <col min="7" max="7" width="26.83203125" style="127" customWidth="1"/>
    <col min="8" max="9" width="24.83203125" style="125" customWidth="1"/>
    <col min="10" max="10" width="20" style="125" customWidth="1"/>
    <col min="11" max="11" width="18.33203125" style="125" customWidth="1"/>
    <col min="12" max="12" width="21.1640625" style="138" customWidth="1"/>
    <col min="13" max="16384" width="11.33203125" style="125"/>
  </cols>
  <sheetData>
    <row r="1" spans="1:12" ht="30" customHeight="1">
      <c r="C1" s="144" t="s">
        <v>0</v>
      </c>
      <c r="D1" s="213" t="s">
        <v>187</v>
      </c>
      <c r="E1" s="227"/>
      <c r="F1" s="191"/>
      <c r="G1" s="197"/>
    </row>
    <row r="2" spans="1:12" ht="30" customHeight="1">
      <c r="C2" s="145"/>
      <c r="D2" s="214"/>
      <c r="E2" s="228"/>
      <c r="F2" s="192"/>
    </row>
    <row r="3" spans="1:12" ht="30" customHeight="1">
      <c r="C3" s="146" t="s">
        <v>1</v>
      </c>
      <c r="D3" s="215" t="s">
        <v>410</v>
      </c>
      <c r="E3" s="229"/>
      <c r="F3" s="196"/>
      <c r="G3" s="130"/>
      <c r="K3" s="129"/>
    </row>
    <row r="4" spans="1:12" ht="30" customHeight="1">
      <c r="C4" s="146" t="s">
        <v>2</v>
      </c>
      <c r="D4" s="215"/>
      <c r="E4" s="229"/>
      <c r="G4" s="130"/>
    </row>
    <row r="5" spans="1:12" ht="30" customHeight="1">
      <c r="C5" s="145"/>
      <c r="D5" s="216"/>
      <c r="E5" s="230"/>
    </row>
    <row r="6" spans="1:12" ht="30" customHeight="1">
      <c r="C6" s="146" t="s">
        <v>3</v>
      </c>
      <c r="D6" s="217"/>
      <c r="E6" s="231"/>
      <c r="G6" s="130"/>
    </row>
    <row r="7" spans="1:12" ht="30" customHeight="1">
      <c r="C7" s="128"/>
      <c r="D7" s="126"/>
      <c r="G7" s="130"/>
    </row>
    <row r="8" spans="1:12" ht="49" customHeight="1" thickBot="1">
      <c r="C8" s="140"/>
      <c r="D8" s="140"/>
      <c r="E8" s="194"/>
      <c r="F8" s="194"/>
      <c r="H8" s="364" t="s">
        <v>151</v>
      </c>
      <c r="I8" s="365"/>
      <c r="J8" s="365"/>
      <c r="K8" s="366"/>
      <c r="L8" s="139"/>
    </row>
    <row r="9" spans="1:12" s="184" customFormat="1" ht="102" customHeight="1" thickBot="1">
      <c r="B9" s="245" t="s">
        <v>192</v>
      </c>
      <c r="C9" s="246" t="s">
        <v>170</v>
      </c>
      <c r="D9" s="247" t="s">
        <v>185</v>
      </c>
      <c r="E9" s="248" t="s">
        <v>193</v>
      </c>
      <c r="F9" s="247" t="s">
        <v>169</v>
      </c>
      <c r="G9" s="249" t="s">
        <v>190</v>
      </c>
      <c r="H9" s="250" t="s">
        <v>188</v>
      </c>
      <c r="I9" s="250" t="s">
        <v>171</v>
      </c>
      <c r="J9" s="250" t="s">
        <v>183</v>
      </c>
      <c r="K9" s="248" t="s">
        <v>181</v>
      </c>
      <c r="L9" s="251" t="s">
        <v>164</v>
      </c>
    </row>
    <row r="10" spans="1:12" s="186" customFormat="1" ht="50" customHeight="1">
      <c r="A10" s="185"/>
      <c r="B10" s="235">
        <v>1</v>
      </c>
      <c r="C10" s="236" t="s">
        <v>197</v>
      </c>
      <c r="D10" s="237" t="s">
        <v>191</v>
      </c>
      <c r="E10" s="238" t="s">
        <v>184</v>
      </c>
      <c r="F10" s="238" t="s">
        <v>189</v>
      </c>
      <c r="G10" s="239">
        <v>1143.1300000000001</v>
      </c>
      <c r="H10" s="240">
        <v>1143.1300000000001</v>
      </c>
      <c r="I10" s="241"/>
      <c r="J10" s="242">
        <f t="shared" ref="J10:J12" si="0">IF(I10=0,0,H10/I10)</f>
        <v>0</v>
      </c>
      <c r="K10" s="243">
        <f t="shared" ref="K10:K12" si="1">SUM(J10*L10)</f>
        <v>0</v>
      </c>
      <c r="L10" s="244">
        <f>'SVS Glas'!$E$62</f>
        <v>0</v>
      </c>
    </row>
    <row r="11" spans="1:12" s="186" customFormat="1" ht="50" customHeight="1">
      <c r="A11" s="185"/>
      <c r="B11" s="219">
        <v>2</v>
      </c>
      <c r="C11" s="218" t="s">
        <v>198</v>
      </c>
      <c r="D11" s="220" t="s">
        <v>191</v>
      </c>
      <c r="E11" s="221" t="s">
        <v>184</v>
      </c>
      <c r="F11" s="221" t="s">
        <v>189</v>
      </c>
      <c r="G11" s="222">
        <v>408.9</v>
      </c>
      <c r="H11" s="207">
        <v>408.9</v>
      </c>
      <c r="I11" s="189"/>
      <c r="J11" s="200">
        <f t="shared" si="0"/>
        <v>0</v>
      </c>
      <c r="K11" s="199">
        <f t="shared" si="1"/>
        <v>0</v>
      </c>
      <c r="L11" s="190">
        <f>'SVS Glas'!$E$62</f>
        <v>0</v>
      </c>
    </row>
    <row r="12" spans="1:12" s="186" customFormat="1" ht="50" customHeight="1">
      <c r="A12" s="185"/>
      <c r="B12" s="223">
        <v>3</v>
      </c>
      <c r="C12" s="206" t="s">
        <v>634</v>
      </c>
      <c r="D12" s="224" t="s">
        <v>191</v>
      </c>
      <c r="E12" s="225" t="s">
        <v>184</v>
      </c>
      <c r="F12" s="225" t="s">
        <v>189</v>
      </c>
      <c r="G12" s="226">
        <v>5336.36</v>
      </c>
      <c r="H12" s="207">
        <v>5336.36</v>
      </c>
      <c r="I12" s="189"/>
      <c r="J12" s="200">
        <f t="shared" si="0"/>
        <v>0</v>
      </c>
      <c r="K12" s="199">
        <f t="shared" si="1"/>
        <v>0</v>
      </c>
      <c r="L12" s="190">
        <f>'SVS Glas'!$E$62</f>
        <v>0</v>
      </c>
    </row>
    <row r="13" spans="1:12" s="186" customFormat="1" ht="59" customHeight="1">
      <c r="B13" s="211" t="s">
        <v>186</v>
      </c>
      <c r="C13" s="209"/>
      <c r="D13" s="201"/>
      <c r="E13" s="202"/>
      <c r="F13" s="202"/>
      <c r="G13" s="203"/>
      <c r="H13" s="203">
        <f>SUM(H10:H12)</f>
        <v>6888.3899999999994</v>
      </c>
      <c r="I13" s="201"/>
      <c r="J13" s="203">
        <f>SUM(J10:J12)</f>
        <v>0</v>
      </c>
      <c r="K13" s="204">
        <f>SUM(K10:K12)</f>
        <v>0</v>
      </c>
      <c r="L13" s="205"/>
    </row>
    <row r="14" spans="1:12" s="186" customFormat="1" ht="30" customHeight="1">
      <c r="B14" s="210"/>
      <c r="E14" s="195"/>
      <c r="F14" s="195"/>
      <c r="G14" s="188"/>
      <c r="L14" s="187"/>
    </row>
    <row r="15" spans="1:12" s="186" customFormat="1" ht="30" customHeight="1">
      <c r="B15" s="212"/>
      <c r="E15" s="195"/>
      <c r="F15" s="195"/>
      <c r="G15" s="188"/>
      <c r="L15" s="187"/>
    </row>
    <row r="16" spans="1:12" s="186" customFormat="1" ht="30" customHeight="1">
      <c r="B16" s="212"/>
      <c r="E16" s="195"/>
      <c r="F16" s="195"/>
      <c r="G16" s="188"/>
      <c r="L16" s="187"/>
    </row>
    <row r="17" spans="2:12" s="186" customFormat="1" ht="30" customHeight="1">
      <c r="B17" s="212"/>
      <c r="E17" s="195"/>
      <c r="F17" s="195"/>
      <c r="G17" s="188"/>
      <c r="L17" s="187"/>
    </row>
    <row r="18" spans="2:12" s="186" customFormat="1" ht="30" customHeight="1">
      <c r="B18" s="212"/>
      <c r="E18" s="195"/>
      <c r="F18" s="195"/>
      <c r="G18" s="188"/>
      <c r="L18" s="187"/>
    </row>
    <row r="19" spans="2:12" ht="30" customHeight="1">
      <c r="B19" s="196"/>
    </row>
    <row r="20" spans="2:12" ht="30" customHeight="1">
      <c r="B20" s="196"/>
    </row>
    <row r="21" spans="2:12" ht="30" customHeight="1">
      <c r="B21" s="196"/>
    </row>
  </sheetData>
  <sheetProtection password="CD81" sheet="1" objects="1" scenarios="1" formatColumns="0" formatRows="0"/>
  <mergeCells count="1">
    <mergeCell ref="H8:K8"/>
  </mergeCells>
  <phoneticPr fontId="3" type="noConversion"/>
  <pageMargins left="0.59055118110236227" right="0.19685039370078741" top="0.98425196850393704" bottom="0.98425196850393704" header="0.51181102362204722" footer="0.51181102362204722"/>
  <pageSetup paperSize="9" scale="44" orientation="landscape"/>
  <headerFooter alignWithMargins="0">
    <oddHeader>&amp;CLRA Freising</oddHeader>
    <oddFooter>&amp;L&amp;A&amp;C&amp;Pvon&amp;N&amp;R&amp;D</oddFooter>
  </headerFooter>
  <extLst>
    <ext xmlns:mx="http://schemas.microsoft.com/office/mac/excel/2008/main" uri="{64002731-A6B0-56B0-2670-7721B7C09600}">
      <mx:PLV Mode="1" OnePage="0" WScale="44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2:D45"/>
  <sheetViews>
    <sheetView showGridLines="0" view="pageLayout" workbookViewId="0">
      <selection activeCell="A8" sqref="A8"/>
    </sheetView>
  </sheetViews>
  <sheetFormatPr baseColWidth="10" defaultColWidth="11.33203125" defaultRowHeight="13" x14ac:dyDescent="0"/>
  <cols>
    <col min="1" max="1" width="22.6640625" style="108" customWidth="1"/>
    <col min="2" max="2" width="43.83203125" style="108" customWidth="1"/>
    <col min="3" max="3" width="43.5" style="108" customWidth="1"/>
    <col min="4" max="4" width="26.6640625" style="108" customWidth="1"/>
    <col min="5" max="5" width="22.33203125" style="108" customWidth="1"/>
    <col min="6" max="16384" width="11.33203125" style="108"/>
  </cols>
  <sheetData>
    <row r="2" spans="1:4" ht="20">
      <c r="A2" s="107" t="s">
        <v>159</v>
      </c>
    </row>
    <row r="3" spans="1:4" ht="12.75" customHeight="1">
      <c r="A3" s="107"/>
    </row>
    <row r="5" spans="1:4" ht="18">
      <c r="A5" s="109" t="s">
        <v>152</v>
      </c>
    </row>
    <row r="6" spans="1:4" ht="18">
      <c r="A6" s="109"/>
    </row>
    <row r="7" spans="1:4" ht="18">
      <c r="A7" s="198" t="s">
        <v>575</v>
      </c>
      <c r="B7" s="110"/>
    </row>
    <row r="9" spans="1:4" ht="54" customHeight="1">
      <c r="A9" s="106" t="s">
        <v>163</v>
      </c>
      <c r="B9" s="106" t="s">
        <v>173</v>
      </c>
      <c r="C9" s="131" t="s">
        <v>172</v>
      </c>
      <c r="D9" s="106" t="s">
        <v>112</v>
      </c>
    </row>
    <row r="10" spans="1:4" ht="48" customHeight="1">
      <c r="A10" s="111" t="s">
        <v>151</v>
      </c>
      <c r="B10" s="135">
        <f>VALUE('Kalkulation Glasreinigung'!J13)</f>
        <v>0</v>
      </c>
      <c r="C10" s="135">
        <f>VALUE('Kalkulation Glasreinigung'!K13)</f>
        <v>0</v>
      </c>
      <c r="D10" s="111" t="s">
        <v>180</v>
      </c>
    </row>
    <row r="11" spans="1:4" ht="34" customHeight="1" thickBot="1">
      <c r="A11" s="142" t="s">
        <v>165</v>
      </c>
      <c r="B11" s="143">
        <f>SUM(B10:B10)</f>
        <v>0</v>
      </c>
      <c r="C11" s="143">
        <f>SUM(C10:C10)</f>
        <v>0</v>
      </c>
      <c r="D11" s="132"/>
    </row>
    <row r="12" spans="1:4" ht="34" customHeight="1" thickTop="1">
      <c r="A12" s="141"/>
      <c r="B12" s="372" t="s">
        <v>110</v>
      </c>
      <c r="C12" s="374">
        <f>SUM(C11)</f>
        <v>0</v>
      </c>
    </row>
    <row r="13" spans="1:4" ht="13.75" customHeight="1">
      <c r="A13" s="132"/>
      <c r="B13" s="373"/>
      <c r="C13" s="374"/>
    </row>
    <row r="14" spans="1:4" ht="13.75" customHeight="1">
      <c r="A14" s="132"/>
      <c r="B14" s="375">
        <v>0.19</v>
      </c>
      <c r="C14" s="374">
        <f>SUM(C12*0.19)</f>
        <v>0</v>
      </c>
    </row>
    <row r="15" spans="1:4" ht="23" customHeight="1">
      <c r="A15" s="132"/>
      <c r="B15" s="376"/>
      <c r="C15" s="374"/>
    </row>
    <row r="16" spans="1:4" ht="13.75" customHeight="1">
      <c r="A16" s="132"/>
      <c r="B16" s="368" t="s">
        <v>111</v>
      </c>
      <c r="C16" s="371">
        <f>SUM(C12:C15)</f>
        <v>0</v>
      </c>
    </row>
    <row r="17" spans="1:3" ht="13.75" customHeight="1">
      <c r="A17" s="132"/>
      <c r="B17" s="369"/>
      <c r="C17" s="371"/>
    </row>
    <row r="18" spans="1:3" ht="13.75" customHeight="1">
      <c r="A18" s="141"/>
      <c r="B18" s="370"/>
      <c r="C18" s="371"/>
    </row>
    <row r="21" spans="1:3" ht="23" customHeight="1">
      <c r="A21" s="167" t="s">
        <v>177</v>
      </c>
      <c r="C21" s="112"/>
    </row>
    <row r="22" spans="1:3" ht="23" customHeight="1">
      <c r="C22" s="112"/>
    </row>
    <row r="23" spans="1:3" ht="23" customHeight="1">
      <c r="A23" s="113" t="s">
        <v>131</v>
      </c>
      <c r="B23" s="114"/>
      <c r="C23" s="115"/>
    </row>
    <row r="24" spans="1:3" ht="23" customHeight="1">
      <c r="C24" s="136"/>
    </row>
    <row r="25" spans="1:3" ht="23" customHeight="1">
      <c r="A25" s="113" t="s">
        <v>130</v>
      </c>
      <c r="B25" s="114"/>
      <c r="C25" s="115"/>
    </row>
    <row r="26" spans="1:3" ht="23" customHeight="1">
      <c r="C26" s="136"/>
    </row>
    <row r="27" spans="1:3" ht="23" customHeight="1">
      <c r="A27" s="113" t="s">
        <v>139</v>
      </c>
      <c r="B27" s="114"/>
      <c r="C27" s="116"/>
    </row>
    <row r="28" spans="1:3" ht="23" customHeight="1">
      <c r="C28" s="136"/>
    </row>
    <row r="29" spans="1:3">
      <c r="C29" s="137"/>
    </row>
    <row r="30" spans="1:3">
      <c r="C30" s="137"/>
    </row>
    <row r="45" spans="1:2">
      <c r="A45" s="367" t="s">
        <v>179</v>
      </c>
      <c r="B45" s="367"/>
    </row>
  </sheetData>
  <sheetProtection password="CD81" sheet="1" objects="1" scenarios="1" formatColumns="0" formatRows="0"/>
  <mergeCells count="7">
    <mergeCell ref="A45:B45"/>
    <mergeCell ref="B16:B18"/>
    <mergeCell ref="C16:C18"/>
    <mergeCell ref="B12:B13"/>
    <mergeCell ref="C12:C13"/>
    <mergeCell ref="B14:B15"/>
    <mergeCell ref="C14:C15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63" orientation="portrait"/>
  <headerFooter alignWithMargins="0">
    <oddHeader>&amp;CLRA Freising</oddHeader>
    <oddFooter>&amp;L&amp;A&amp;C&amp;Pvon&amp;N&amp;R&amp;D</oddFooter>
  </headerFooter>
  <extLst>
    <ext xmlns:mx="http://schemas.microsoft.com/office/mac/excel/2008/main" uri="{64002731-A6B0-56B0-2670-7721B7C09600}">
      <mx:PLV Mode="1" OnePage="0" WScale="63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Anleitung</vt:lpstr>
      <vt:lpstr>Reinigungsturnus</vt:lpstr>
      <vt:lpstr>SVS Glas</vt:lpstr>
      <vt:lpstr>Aufmaß Wirtschaftsschule</vt:lpstr>
      <vt:lpstr>Aufmaß Dreifachturnhalle</vt:lpstr>
      <vt:lpstr>Aufmaß Oskar Maria Graf Gym.</vt:lpstr>
      <vt:lpstr>Mensa und Erweiterungsbau Oskar</vt:lpstr>
      <vt:lpstr>Kalkulation Glasreinigung</vt:lpstr>
      <vt:lpstr>Preisblatt 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Spaniol</dc:creator>
  <cp:lastModifiedBy>Stefan Spaniol</cp:lastModifiedBy>
  <cp:lastPrinted>2017-08-15T07:44:12Z</cp:lastPrinted>
  <dcterms:created xsi:type="dcterms:W3CDTF">2006-01-25T13:28:40Z</dcterms:created>
  <dcterms:modified xsi:type="dcterms:W3CDTF">2018-04-26T16:09:16Z</dcterms:modified>
</cp:coreProperties>
</file>